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24300" windowHeight="13065"/>
  </bookViews>
  <sheets>
    <sheet name="★2024年版" sheetId="9" r:id="rId1"/>
    <sheet name="★2024年版記載例" sheetId="10" r:id="rId2"/>
    <sheet name="祝日" sheetId="2" r:id="rId3"/>
  </sheets>
  <definedNames>
    <definedName name="_xlnm.Print_Area" localSheetId="0">'★2024年版'!$B$4:$F$44</definedName>
    <definedName name="_xlnm.Print_Area" localSheetId="1">'★2024年版記載例'!$A$1:$G$45</definedName>
  </definedNames>
  <calcPr calcId="191029" concurrent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<sst xmlns="http://schemas.openxmlformats.org/spreadsheetml/2006/main" xmlns:r="http://schemas.openxmlformats.org/officeDocument/2006/relationships" count="62" uniqueCount="62">
  <si>
    <r>
      <t>202</t>
    </r>
    <r>
      <rPr>
        <sz val="11"/>
        <color auto="1"/>
        <rFont val="HG丸ｺﾞｼｯｸM-PRO"/>
      </rPr>
      <t>4年祝日等一覧</t>
    </r>
  </si>
  <si>
    <t>　ただし2021年はオリンピックがずれたことにより祝日の変更が予想されるため</t>
  </si>
  <si>
    <t>※右の入力欄に年月を入力すると、その月のチェックリストになります</t>
  </si>
  <si>
    <r>
      <t>8/</t>
    </r>
    <r>
      <rPr>
        <sz val="11"/>
        <color theme="1"/>
        <rFont val="游ゴシック"/>
      </rPr>
      <t>9事前連絡済</t>
    </r>
  </si>
  <si>
    <t>週休２日制適用工事　チェックリスト</t>
  </si>
  <si>
    <t>8月22日の振替</t>
  </si>
  <si>
    <t>今月の閉所率</t>
  </si>
  <si>
    <t>　確定した時点で，「祝日」シートに記載されている日付を各自修正する必要あり</t>
  </si>
  <si>
    <t>月日</t>
  </si>
  <si>
    <t>年月入力欄</t>
  </si>
  <si>
    <t>事務所名</t>
  </si>
  <si>
    <t>計画上の閉所日と実際の閉所日に
差異がある場合等に記載</t>
  </si>
  <si>
    <t>リスト</t>
  </si>
  <si>
    <t>○○事務所</t>
  </si>
  <si>
    <t>年</t>
  </si>
  <si>
    <t>現場閉所日</t>
  </si>
  <si>
    <t>―</t>
  </si>
  <si>
    <t>工事名</t>
  </si>
  <si>
    <t>春分の日</t>
  </si>
  <si>
    <t>○○工事</t>
  </si>
  <si>
    <t>対象期間</t>
  </si>
  <si>
    <t>年末年始休</t>
  </si>
  <si>
    <t>月</t>
  </si>
  <si>
    <t>海の日</t>
  </si>
  <si>
    <t>休</t>
  </si>
  <si>
    <t>こどもの日</t>
  </si>
  <si>
    <t>受注者名</t>
  </si>
  <si>
    <t>○○工務店</t>
  </si>
  <si>
    <t>夏休</t>
  </si>
  <si>
    <t>曜日</t>
  </si>
  <si>
    <t>計画上の
閉所日</t>
  </si>
  <si>
    <r>
      <t>202</t>
    </r>
    <r>
      <rPr>
        <sz val="11"/>
        <color auto="1"/>
        <rFont val="HG丸ｺﾞｼｯｸM-PRO"/>
      </rPr>
      <t>3年祝日等一覧</t>
    </r>
  </si>
  <si>
    <t>実際の
閉所日</t>
  </si>
  <si>
    <r>
      <t>2022</t>
    </r>
    <r>
      <rPr>
        <sz val="11"/>
        <color auto="1"/>
        <rFont val="HG丸ｺﾞｼｯｸM-PRO"/>
      </rPr>
      <t>年祝日等一覧</t>
    </r>
  </si>
  <si>
    <t>祝日</t>
  </si>
  <si>
    <t>雨休</t>
  </si>
  <si>
    <t>工場製作</t>
  </si>
  <si>
    <t>文化の日</t>
  </si>
  <si>
    <t>現場着手日</t>
  </si>
  <si>
    <t>その他休</t>
  </si>
  <si>
    <t>年</t>
    <rPh sb="0" eb="1">
      <t>トシ</t>
    </rPh>
    <phoneticPr fontId="1"/>
  </si>
  <si>
    <t>昭和の日</t>
  </si>
  <si>
    <t>建国記念の日</t>
    <rPh sb="0" eb="2">
      <t>ケンコク</t>
    </rPh>
    <rPh sb="2" eb="4">
      <t>キネン</t>
    </rPh>
    <phoneticPr fontId="1"/>
  </si>
  <si>
    <t>準備工</t>
  </si>
  <si>
    <t>当初休み予定だったが地元協議で作業</t>
  </si>
  <si>
    <t>地震による緊急対応13:00～16:00</t>
  </si>
  <si>
    <t>閉所率</t>
  </si>
  <si>
    <t>憲法記念日</t>
  </si>
  <si>
    <t>みどりの日</t>
  </si>
  <si>
    <t>山の日</t>
  </si>
  <si>
    <t>スポーツの日</t>
  </si>
  <si>
    <t>振替休日</t>
    <rPh sb="0" eb="2">
      <t>フリカ</t>
    </rPh>
    <phoneticPr fontId="1"/>
  </si>
  <si>
    <t>敬老の日</t>
  </si>
  <si>
    <t>秋分の日</t>
  </si>
  <si>
    <t>勤労感謝の日</t>
  </si>
  <si>
    <t>元日</t>
    <rPh sb="0" eb="2">
      <t>ガンジツ</t>
    </rPh>
    <phoneticPr fontId="1"/>
  </si>
  <si>
    <t>天皇誕生日</t>
  </si>
  <si>
    <t>成人の日</t>
  </si>
  <si>
    <r>
      <t>2</t>
    </r>
    <r>
      <rPr>
        <sz val="11"/>
        <color auto="1"/>
        <rFont val="HG丸ｺﾞｼｯｸM-PRO"/>
      </rPr>
      <t>021年祝日等一覧</t>
    </r>
  </si>
  <si>
    <t>○○課</t>
    <rPh sb="2" eb="3">
      <t>カ</t>
    </rPh>
    <phoneticPr fontId="1"/>
  </si>
  <si>
    <t>週休２日制適用工事　現場閉所チェックリスト</t>
    <rPh sb="10" eb="12">
      <t>ゲンバ</t>
    </rPh>
    <rPh sb="12" eb="14">
      <t>ヘイショ</t>
    </rPh>
    <phoneticPr fontId="1"/>
  </si>
  <si>
    <t>発注担当課名</t>
    <rPh sb="0" eb="2">
      <t>ハッチュウ</t>
    </rPh>
    <rPh sb="2" eb="5">
      <t>タントウカ</t>
    </rPh>
    <rPh sb="5" eb="6">
      <t>メイ</t>
    </rPh>
    <phoneticPr fontId="1"/>
  </si>
</sst>
</file>

<file path=xl/styles.xml><?xml version="1.0" encoding="utf-8"?>
<styleSheet xmlns="http://schemas.openxmlformats.org/spreadsheetml/2006/main" xmlns:r="http://schemas.openxmlformats.org/officeDocument/2006/relationships" xmlns:mc="http://schemas.openxmlformats.org/markup-compatibility/2006">
  <numFmts count="5">
    <numFmt numFmtId="176" formatCode="m&quot;月&quot;d&quot;日&quot;;@"/>
    <numFmt numFmtId="177" formatCode="aaa"/>
    <numFmt numFmtId="178" formatCode="0_);[Red]\(0\)"/>
    <numFmt numFmtId="179" formatCode="0.0%"/>
    <numFmt numFmtId="180" formatCode="#&quot;日&quot;"/>
  </numFmts>
  <fonts count="9">
    <font>
      <sz val="11"/>
      <color theme="1"/>
      <name val="游ゴシック"/>
      <family val="3"/>
      <scheme val="minor"/>
    </font>
    <font>
      <sz val="6"/>
      <color auto="1"/>
      <name val="游ゴシック"/>
      <family val="3"/>
    </font>
    <font>
      <sz val="12"/>
      <color theme="1"/>
      <name val="HG丸ｺﾞｼｯｸM-PRO"/>
      <family val="3"/>
    </font>
    <font>
      <b/>
      <sz val="11"/>
      <color rgb="FFFF0000"/>
      <name val="游ゴシック"/>
      <family val="3"/>
      <scheme val="minor"/>
    </font>
    <font>
      <sz val="11"/>
      <color theme="1"/>
      <name val="游ゴシック"/>
      <family val="3"/>
      <scheme val="minor"/>
    </font>
    <font>
      <b/>
      <sz val="12"/>
      <color theme="1"/>
      <name val="游ゴシック"/>
      <family val="3"/>
      <scheme val="minor"/>
    </font>
    <font>
      <sz val="11"/>
      <color rgb="FF0070C0"/>
      <name val="游ゴシック"/>
      <family val="3"/>
      <scheme val="minor"/>
    </font>
    <font>
      <sz val="11"/>
      <color rgb="FF00B050"/>
      <name val="游ゴシック"/>
      <family val="3"/>
      <scheme val="minor"/>
    </font>
    <font>
      <sz val="11"/>
      <color auto="1"/>
      <name val="HG丸ｺﾞｼｯｸM-PRO"/>
      <family val="3"/>
    </font>
  </fonts>
  <fills count="4">
    <fill>
      <patternFill patternType="none"/>
    </fill>
    <fill>
      <patternFill patternType="gray125"/>
    </fill>
    <fill>
      <patternFill patternType="solid">
        <fgColor rgb="FFFFFF00"/>
        <bgColor indexed="64"/>
      </patternFill>
    </fill>
    <fill>
      <patternFill patternType="solid">
        <fgColor theme="0" tint="-5.e-002"/>
        <bgColor indexed="64"/>
      </patternFill>
    </fill>
  </fills>
  <borders count="26">
    <border>
      <left/>
      <right/>
      <top/>
      <bottom/>
      <diagonal/>
    </border>
    <border>
      <left style="thin">
        <color auto="1"/>
      </left>
      <right style="hair">
        <color auto="1"/>
      </right>
      <top style="thin">
        <color auto="1"/>
      </top>
      <bottom style="hair">
        <color auto="1"/>
      </bottom>
      <diagonal/>
    </border>
    <border>
      <left style="thin">
        <color auto="1"/>
      </left>
      <right style="hair">
        <color auto="1"/>
      </right>
      <top style="hair">
        <color auto="1"/>
      </top>
      <bottom style="hair">
        <color auto="1"/>
      </bottom>
      <diagonal/>
    </border>
    <border>
      <left style="thin">
        <color auto="1"/>
      </left>
      <right style="hair">
        <color auto="1"/>
      </right>
      <top style="hair">
        <color auto="1"/>
      </top>
      <bottom style="thin">
        <color auto="1"/>
      </bottom>
      <diagonal/>
    </border>
    <border>
      <left/>
      <right/>
      <top style="thin">
        <color auto="1"/>
      </top>
      <bottom/>
      <diagonal/>
    </border>
    <border>
      <left style="hair">
        <color auto="1"/>
      </left>
      <right style="hair">
        <color auto="1"/>
      </right>
      <top style="thin">
        <color auto="1"/>
      </top>
      <bottom style="hair">
        <color auto="1"/>
      </bottom>
      <diagonal/>
    </border>
    <border>
      <left style="hair">
        <color auto="1"/>
      </left>
      <right style="hair">
        <color auto="1"/>
      </right>
      <top style="hair">
        <color auto="1"/>
      </top>
      <bottom style="hair">
        <color auto="1"/>
      </bottom>
      <diagonal/>
    </border>
    <border>
      <left style="hair">
        <color auto="1"/>
      </left>
      <right style="hair">
        <color auto="1"/>
      </right>
      <top style="hair">
        <color auto="1"/>
      </top>
      <bottom style="thin">
        <color auto="1"/>
      </bottom>
      <diagonal/>
    </border>
    <border>
      <left style="hair">
        <color auto="1"/>
      </left>
      <right style="thin">
        <color auto="1"/>
      </right>
      <top style="thin">
        <color auto="1"/>
      </top>
      <bottom style="hair">
        <color auto="1"/>
      </bottom>
      <diagonal/>
    </border>
    <border>
      <left style="hair">
        <color auto="1"/>
      </left>
      <right style="thin">
        <color auto="1"/>
      </right>
      <top style="hair">
        <color auto="1"/>
      </top>
      <bottom style="hair">
        <color auto="1"/>
      </bottom>
      <diagonal/>
    </border>
    <border>
      <left style="hair">
        <color auto="1"/>
      </left>
      <right style="thin">
        <color auto="1"/>
      </right>
      <top style="hair">
        <color auto="1"/>
      </top>
      <bottom style="thin">
        <color auto="1"/>
      </bottom>
      <diagonal/>
    </border>
    <border>
      <left style="double">
        <color auto="1"/>
      </left>
      <right style="thin">
        <color auto="1"/>
      </right>
      <top style="double">
        <color auto="1"/>
      </top>
      <bottom style="thin">
        <color auto="1"/>
      </bottom>
      <diagonal/>
    </border>
    <border>
      <left style="double">
        <color auto="1"/>
      </left>
      <right style="thin">
        <color auto="1"/>
      </right>
      <top style="thin">
        <color auto="1"/>
      </top>
      <bottom style="double">
        <color auto="1"/>
      </bottom>
      <diagonal/>
    </border>
    <border>
      <left style="thin">
        <color auto="1"/>
      </left>
      <right style="double">
        <color auto="1"/>
      </right>
      <top style="double">
        <color auto="1"/>
      </top>
      <bottom style="thin">
        <color auto="1"/>
      </bottom>
      <diagonal/>
    </border>
    <border>
      <left style="thin">
        <color auto="1"/>
      </left>
      <right style="double">
        <color auto="1"/>
      </right>
      <top style="thin">
        <color auto="1"/>
      </top>
      <bottom style="double">
        <color auto="1"/>
      </bottom>
      <diagonal/>
    </border>
    <border>
      <left style="medium">
        <color auto="1"/>
      </left>
      <right style="hair">
        <color auto="1"/>
      </right>
      <top style="medium">
        <color auto="1"/>
      </top>
      <bottom style="hair">
        <color auto="1"/>
      </bottom>
      <diagonal/>
    </border>
    <border>
      <left style="medium">
        <color auto="1"/>
      </left>
      <right style="hair">
        <color auto="1"/>
      </right>
      <top style="hair">
        <color auto="1"/>
      </top>
      <bottom style="hair">
        <color auto="1"/>
      </bottom>
      <diagonal/>
    </border>
    <border>
      <left style="medium">
        <color auto="1"/>
      </left>
      <right style="hair">
        <color auto="1"/>
      </right>
      <top style="hair">
        <color auto="1"/>
      </top>
      <bottom style="medium">
        <color auto="1"/>
      </bottom>
      <diagonal/>
    </border>
    <border>
      <left style="medium">
        <color auto="1"/>
      </left>
      <right style="hair">
        <color auto="1"/>
      </right>
      <top style="hair">
        <color auto="1"/>
      </top>
      <bottom/>
      <diagonal/>
    </border>
    <border>
      <left style="hair">
        <color auto="1"/>
      </left>
      <right style="hair">
        <color auto="1"/>
      </right>
      <top style="medium">
        <color auto="1"/>
      </top>
      <bottom style="hair">
        <color auto="1"/>
      </bottom>
      <diagonal/>
    </border>
    <border>
      <left style="hair">
        <color auto="1"/>
      </left>
      <right style="hair">
        <color auto="1"/>
      </right>
      <top style="hair">
        <color auto="1"/>
      </top>
      <bottom style="medium">
        <color auto="1"/>
      </bottom>
      <diagonal/>
    </border>
    <border>
      <left style="hair">
        <color auto="1"/>
      </left>
      <right style="hair">
        <color auto="1"/>
      </right>
      <top style="hair">
        <color auto="1"/>
      </top>
      <bottom/>
      <diagonal/>
    </border>
    <border>
      <left style="hair">
        <color auto="1"/>
      </left>
      <right style="medium">
        <color auto="1"/>
      </right>
      <top style="medium">
        <color auto="1"/>
      </top>
      <bottom style="hair">
        <color auto="1"/>
      </bottom>
      <diagonal/>
    </border>
    <border>
      <left style="hair">
        <color auto="1"/>
      </left>
      <right style="medium">
        <color auto="1"/>
      </right>
      <top style="hair">
        <color auto="1"/>
      </top>
      <bottom style="hair">
        <color auto="1"/>
      </bottom>
      <diagonal/>
    </border>
    <border>
      <left style="hair">
        <color auto="1"/>
      </left>
      <right style="medium">
        <color auto="1"/>
      </right>
      <top style="hair">
        <color auto="1"/>
      </top>
      <bottom style="medium">
        <color auto="1"/>
      </bottom>
      <diagonal/>
    </border>
    <border>
      <left style="hair">
        <color auto="1"/>
      </left>
      <right style="medium">
        <color auto="1"/>
      </right>
      <top style="hair">
        <color auto="1"/>
      </top>
      <bottom/>
      <diagonal/>
    </border>
  </borders>
  <cellStyleXfs count="2">
    <xf numFmtId="0" fontId="0" fillId="0" borderId="0">
      <alignment vertical="center"/>
    </xf>
    <xf numFmtId="9" fontId="4" fillId="0" borderId="0" applyFont="0" applyFill="0" applyBorder="0" applyAlignment="0" applyProtection="0">
      <alignment vertical="center"/>
    </xf>
  </cellStyleXfs>
  <cellXfs count="49">
    <xf numFmtId="0" fontId="0" fillId="0" borderId="0" xfId="0">
      <alignment vertical="center"/>
    </xf>
    <xf numFmtId="0" fontId="0" fillId="0" borderId="0" xfId="0" applyFill="1">
      <alignment vertical="center"/>
    </xf>
    <xf numFmtId="0" fontId="2" fillId="0" borderId="0" xfId="0" applyFont="1">
      <alignment vertical="center"/>
    </xf>
    <xf numFmtId="0" fontId="0" fillId="0" borderId="1" xfId="0" applyBorder="1" applyAlignment="1">
      <alignment horizontal="center" vertical="center"/>
    </xf>
    <xf numFmtId="176" fontId="0" fillId="0" borderId="2" xfId="0" applyNumberFormat="1" applyBorder="1" applyAlignment="1">
      <alignment horizontal="center" vertical="center"/>
    </xf>
    <xf numFmtId="176" fontId="0" fillId="0" borderId="3" xfId="0" applyNumberFormat="1" applyBorder="1" applyAlignment="1">
      <alignment horizontal="center" vertical="center"/>
    </xf>
    <xf numFmtId="0" fontId="0" fillId="0" borderId="4" xfId="0" applyFill="1" applyBorder="1" applyAlignment="1">
      <alignment shrinkToFit="1"/>
    </xf>
    <xf numFmtId="0" fontId="0" fillId="0" borderId="0" xfId="0" applyFill="1" applyBorder="1" applyAlignment="1">
      <alignment shrinkToFit="1"/>
    </xf>
    <xf numFmtId="0" fontId="3" fillId="2" borderId="0" xfId="0" applyFont="1" applyFill="1">
      <alignment vertical="center"/>
    </xf>
    <xf numFmtId="0" fontId="3" fillId="0" borderId="0" xfId="0" applyFont="1" applyFill="1">
      <alignment vertical="center"/>
    </xf>
    <xf numFmtId="0" fontId="0" fillId="0" borderId="5" xfId="0" applyBorder="1" applyAlignment="1">
      <alignment horizontal="center" vertical="center"/>
    </xf>
    <xf numFmtId="177" fontId="0" fillId="0" borderId="6" xfId="0" applyNumberFormat="1" applyBorder="1" applyAlignment="1">
      <alignment horizontal="center" vertical="center"/>
    </xf>
    <xf numFmtId="177" fontId="0" fillId="0" borderId="7" xfId="0" applyNumberFormat="1" applyBorder="1" applyAlignment="1">
      <alignment horizontal="center" vertical="center"/>
    </xf>
    <xf numFmtId="0" fontId="0" fillId="0" borderId="5" xfId="0" applyBorder="1" applyAlignment="1">
      <alignment horizontal="center" vertical="center" wrapText="1"/>
    </xf>
    <xf numFmtId="0" fontId="0" fillId="0" borderId="6" xfId="0" applyBorder="1" applyAlignment="1">
      <alignment horizontal="center" vertical="center"/>
    </xf>
    <xf numFmtId="0" fontId="0" fillId="0" borderId="7" xfId="0" applyBorder="1" applyAlignment="1">
      <alignment horizontal="center" vertical="center"/>
    </xf>
    <xf numFmtId="178" fontId="0" fillId="0" borderId="0" xfId="0" applyNumberFormat="1" applyFill="1" applyBorder="1" applyAlignment="1">
      <alignment shrinkToFit="1"/>
    </xf>
    <xf numFmtId="179" fontId="0" fillId="0" borderId="0" xfId="1" applyNumberFormat="1" applyFont="1" applyFill="1">
      <alignment vertical="center"/>
    </xf>
    <xf numFmtId="0" fontId="0" fillId="2" borderId="0" xfId="0" applyFill="1">
      <alignment vertical="center"/>
    </xf>
    <xf numFmtId="0" fontId="0" fillId="0" borderId="8" xfId="0" applyBorder="1" applyAlignment="1">
      <alignment vertical="center" wrapText="1"/>
    </xf>
    <xf numFmtId="0" fontId="0" fillId="0" borderId="9" xfId="0" applyBorder="1" applyAlignment="1">
      <alignment horizontal="center" vertical="center" shrinkToFit="1"/>
    </xf>
    <xf numFmtId="0" fontId="0" fillId="0" borderId="10" xfId="0" applyBorder="1" applyAlignment="1">
      <alignment horizontal="center" vertical="center" shrinkToFit="1"/>
    </xf>
    <xf numFmtId="180" fontId="5" fillId="0" borderId="4" xfId="0" applyNumberFormat="1" applyFont="1" applyFill="1" applyBorder="1" applyAlignment="1">
      <alignment horizontal="left"/>
    </xf>
    <xf numFmtId="0" fontId="0" fillId="3" borderId="2" xfId="0" applyFill="1" applyBorder="1" applyAlignment="1">
      <alignment horizontal="center" vertical="center"/>
    </xf>
    <xf numFmtId="0" fontId="0" fillId="3" borderId="2" xfId="0" applyFill="1" applyBorder="1">
      <alignment vertical="center"/>
    </xf>
    <xf numFmtId="0" fontId="0" fillId="0" borderId="0" xfId="0" applyFill="1" applyBorder="1" applyAlignment="1">
      <alignment horizontal="center" vertical="center"/>
    </xf>
    <xf numFmtId="0" fontId="0" fillId="0" borderId="11" xfId="0" applyFont="1" applyFill="1" applyBorder="1" applyAlignment="1">
      <alignment horizontal="center" vertical="center"/>
    </xf>
    <xf numFmtId="0" fontId="0" fillId="0" borderId="12" xfId="0" applyFill="1" applyBorder="1" applyAlignment="1">
      <alignment horizontal="center" vertical="center"/>
    </xf>
    <xf numFmtId="0" fontId="0" fillId="0" borderId="0" xfId="0" applyFill="1" applyAlignment="1">
      <alignment horizontal="center" vertical="center"/>
    </xf>
    <xf numFmtId="56" fontId="0" fillId="0" borderId="0" xfId="0" applyNumberFormat="1" applyFill="1">
      <alignment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3" fillId="0" borderId="0" xfId="0" applyFont="1" applyFill="1" applyAlignment="1">
      <alignment vertical="top"/>
    </xf>
    <xf numFmtId="0" fontId="6" fillId="0" borderId="0" xfId="0" applyFont="1" applyFill="1" applyAlignment="1">
      <alignment horizontal="center" vertical="center" shrinkToFit="1"/>
    </xf>
    <xf numFmtId="0" fontId="6" fillId="0" borderId="0" xfId="0" applyFont="1" applyFill="1" applyAlignment="1">
      <alignment vertical="center" shrinkToFit="1"/>
    </xf>
    <xf numFmtId="0" fontId="6" fillId="0" borderId="0" xfId="0" applyFont="1" applyFill="1" applyBorder="1" applyAlignment="1">
      <alignment horizontal="center" vertical="center" shrinkToFit="1"/>
    </xf>
    <xf numFmtId="14" fontId="7" fillId="0" borderId="0" xfId="0" applyNumberFormat="1" applyFont="1" applyFill="1">
      <alignment vertical="center"/>
    </xf>
    <xf numFmtId="0" fontId="8" fillId="0" borderId="15" xfId="0" applyFont="1" applyBorder="1" applyAlignment="1">
      <alignment horizontal="center" vertical="center" textRotation="255"/>
    </xf>
    <xf numFmtId="0" fontId="8" fillId="0" borderId="16" xfId="0" applyFont="1" applyBorder="1" applyAlignment="1">
      <alignment horizontal="center" vertical="center" textRotation="255"/>
    </xf>
    <xf numFmtId="0" fontId="8" fillId="0" borderId="17" xfId="0" applyFont="1" applyBorder="1" applyAlignment="1">
      <alignment horizontal="center" vertical="center" textRotation="255"/>
    </xf>
    <xf numFmtId="0" fontId="8" fillId="0" borderId="18" xfId="0" applyFont="1" applyBorder="1" applyAlignment="1">
      <alignment horizontal="center" vertical="center" textRotation="255"/>
    </xf>
    <xf numFmtId="176" fontId="0" fillId="0" borderId="19" xfId="0" applyNumberFormat="1" applyFill="1" applyBorder="1">
      <alignment vertical="center"/>
    </xf>
    <xf numFmtId="176" fontId="0" fillId="0" borderId="6" xfId="0" applyNumberFormat="1" applyFill="1" applyBorder="1">
      <alignment vertical="center"/>
    </xf>
    <xf numFmtId="176" fontId="0" fillId="0" borderId="20" xfId="0" applyNumberFormat="1" applyFill="1" applyBorder="1">
      <alignment vertical="center"/>
    </xf>
    <xf numFmtId="176" fontId="0" fillId="0" borderId="21" xfId="0" applyNumberFormat="1" applyFill="1" applyBorder="1">
      <alignment vertical="center"/>
    </xf>
    <xf numFmtId="0" fontId="0" fillId="0" borderId="22" xfId="0" applyFill="1" applyBorder="1">
      <alignment vertical="center"/>
    </xf>
    <xf numFmtId="0" fontId="0" fillId="0" borderId="23" xfId="0" applyFont="1" applyFill="1" applyBorder="1">
      <alignment vertical="center"/>
    </xf>
    <xf numFmtId="0" fontId="0" fillId="0" borderId="24" xfId="0" applyFill="1" applyBorder="1">
      <alignment vertical="center"/>
    </xf>
    <xf numFmtId="0" fontId="0" fillId="0" borderId="25" xfId="0" applyFill="1" applyBorder="1">
      <alignment vertical="center"/>
    </xf>
  </cellXfs>
  <cellStyles count="2">
    <cellStyle name="標準" xfId="0" builtinId="0"/>
    <cellStyle name="パーセント" xfId="1" builtinId="5"/>
  </cellStyles>
  <dxfs count="9">
    <dxf>
      <fill>
        <patternFill patternType="solid">
          <bgColor theme="4" tint="0.6"/>
        </patternFill>
      </fill>
    </dxf>
    <dxf>
      <fill>
        <patternFill patternType="solid">
          <bgColor rgb="FFFFCCFF"/>
        </patternFill>
      </fill>
    </dxf>
    <dxf>
      <fill>
        <patternFill patternType="solid">
          <bgColor rgb="FFFFCCFF"/>
        </patternFill>
      </fill>
    </dxf>
    <dxf>
      <fill>
        <patternFill patternType="solid">
          <bgColor theme="4" tint="0.6"/>
        </patternFill>
      </fill>
    </dxf>
    <dxf>
      <fill>
        <patternFill patternType="solid">
          <bgColor rgb="FFFFCCFF"/>
        </patternFill>
      </fill>
    </dxf>
    <dxf>
      <fill>
        <patternFill patternType="solid">
          <bgColor rgb="FFFFCCFF"/>
        </patternFill>
      </fill>
    </dxf>
    <dxf>
      <fill>
        <patternFill patternType="solid">
          <bgColor theme="4" tint="0.6"/>
        </patternFill>
      </fill>
    </dxf>
    <dxf>
      <fill>
        <patternFill patternType="solid">
          <bgColor rgb="FFFFCCFF"/>
        </patternFill>
      </fill>
    </dxf>
    <dxf>
      <fill>
        <patternFill patternType="solid">
          <bgColor rgb="FFFFCCFF"/>
        </patternFill>
      </fill>
    </dxf>
  </dxfs>
  <tableStyles count="0" defaultTableStyle="TableStyleMedium2" defaultPivotStyle="PivotStyleLight16"/>
  <colors>
    <mruColors>
      <color rgb="FFFFCCCC"/>
      <color rgb="FFFFCCFF"/>
    </mruColors>
  </colors>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theme" Target="theme/theme1.xml" /><Relationship Id="rId5" Type="http://schemas.openxmlformats.org/officeDocument/2006/relationships/sharedStrings" Target="sharedStrings.xml" /><Relationship Id="rId6" Type="http://schemas.openxmlformats.org/officeDocument/2006/relationships/styles" Target="style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s>
</file>

<file path=xl/worksheets/sheet1.xml><?xml version="1.0" encoding="utf-8"?>
<worksheet xmlns="http://schemas.openxmlformats.org/spreadsheetml/2006/main" xmlns:r="http://schemas.openxmlformats.org/officeDocument/2006/relationships" xmlns:mc="http://schemas.openxmlformats.org/markup-compatibility/2006">
  <sheetPr>
    <tabColor rgb="FFFF0000"/>
  </sheetPr>
  <dimension ref="A1:U72"/>
  <sheetViews>
    <sheetView showGridLines="0" tabSelected="1" zoomScale="85" zoomScaleNormal="85" workbookViewId="0">
      <selection activeCell="F44" sqref="F44"/>
    </sheetView>
  </sheetViews>
  <sheetFormatPr defaultColWidth="9" defaultRowHeight="18.75"/>
  <cols>
    <col min="1" max="1" width="5.625" style="1" customWidth="1"/>
    <col min="2" max="2" width="14.375" customWidth="1"/>
    <col min="3" max="3" width="6.875" customWidth="1"/>
    <col min="4" max="4" width="15.5" customWidth="1"/>
    <col min="5" max="5" width="15.625" customWidth="1"/>
    <col min="6" max="6" width="30.625" customWidth="1"/>
    <col min="7" max="7" width="11" style="1" customWidth="1"/>
    <col min="8" max="8" width="6.5" style="1" customWidth="1"/>
    <col min="9" max="9" width="9.375" style="1" customWidth="1"/>
    <col min="10" max="10" width="10.25" style="1" customWidth="1"/>
    <col min="11" max="11" width="9" style="1"/>
    <col min="12" max="12" width="10.75" style="1" customWidth="1"/>
    <col min="13" max="14" width="9" style="1"/>
    <col min="15" max="15" width="9.375" style="1" customWidth="1"/>
    <col min="16" max="21" width="9" style="1"/>
  </cols>
  <sheetData>
    <row r="1" spans="2:12" s="1" customFormat="1">
      <c r="C1" s="8" t="s">
        <v>2</v>
      </c>
      <c r="D1" s="8"/>
      <c r="E1" s="18"/>
      <c r="F1" s="18"/>
    </row>
    <row r="2" spans="2:12" s="1" customFormat="1">
      <c r="C2" s="9"/>
      <c r="D2" s="9"/>
    </row>
    <row r="3" spans="2:12" s="1" customFormat="1">
      <c r="C3" s="9"/>
      <c r="D3" s="9"/>
    </row>
    <row r="4" spans="2:12">
      <c r="B4" s="2" t="s">
        <v>60</v>
      </c>
      <c r="I4" s="1" t="s">
        <v>9</v>
      </c>
      <c r="K4" s="33" t="s">
        <v>12</v>
      </c>
    </row>
    <row r="5" spans="2:12" ht="11.25" customHeight="1">
      <c r="K5" s="34"/>
    </row>
    <row r="6" spans="2:12" ht="19.5">
      <c r="B6" t="s">
        <v>61</v>
      </c>
      <c r="C6" t="s">
        <v>59</v>
      </c>
      <c r="I6" s="26" t="s">
        <v>40</v>
      </c>
      <c r="J6" s="30">
        <v>2024</v>
      </c>
      <c r="K6" s="33" t="s">
        <v>16</v>
      </c>
      <c r="L6" s="36">
        <f>DATE(J6,J7,1)</f>
        <v>45383</v>
      </c>
    </row>
    <row r="7" spans="2:12" ht="19.5">
      <c r="B7" t="s">
        <v>17</v>
      </c>
      <c r="C7" t="s">
        <v>19</v>
      </c>
      <c r="I7" s="27" t="s">
        <v>22</v>
      </c>
      <c r="J7" s="31">
        <v>4</v>
      </c>
      <c r="K7" s="33" t="s">
        <v>24</v>
      </c>
    </row>
    <row r="8" spans="2:12" ht="19.5" customHeight="1">
      <c r="B8" t="s">
        <v>26</v>
      </c>
      <c r="C8" t="s">
        <v>27</v>
      </c>
      <c r="K8" s="35" t="s">
        <v>28</v>
      </c>
    </row>
    <row r="9" spans="2:12" ht="37.5">
      <c r="B9" s="3" t="s">
        <v>8</v>
      </c>
      <c r="C9" s="10" t="s">
        <v>29</v>
      </c>
      <c r="D9" s="13" t="s">
        <v>30</v>
      </c>
      <c r="E9" s="13" t="s">
        <v>32</v>
      </c>
      <c r="F9" s="19" t="s">
        <v>11</v>
      </c>
      <c r="G9" s="23" t="s">
        <v>34</v>
      </c>
      <c r="H9" s="25"/>
      <c r="J9" s="32"/>
      <c r="K9" s="35" t="s">
        <v>21</v>
      </c>
    </row>
    <row r="10" spans="2:12" ht="18" customHeight="1">
      <c r="B10" s="4">
        <f>DATE(J6,J7,1)</f>
        <v>45383</v>
      </c>
      <c r="C10" s="11" t="str">
        <f t="shared" ref="C10:C40" si="0">TEXT(B10,"aaa")</f>
        <v>月</v>
      </c>
      <c r="D10" s="14"/>
      <c r="E10" s="14"/>
      <c r="F10" s="20"/>
      <c r="G10" s="24" t="str">
        <f>IF(ISERROR(VLOOKUP(B10,祝日!$B$2:$D$83,3,0)),"",VLOOKUP(B10,祝日!$B$2:$D$83,3,0))</f>
        <v/>
      </c>
      <c r="K10" s="35" t="s">
        <v>35</v>
      </c>
    </row>
    <row r="11" spans="2:12" ht="18.75" customHeight="1">
      <c r="B11" s="4">
        <f t="shared" ref="B11:B37" si="1">B10+1</f>
        <v>45384</v>
      </c>
      <c r="C11" s="11" t="str">
        <f t="shared" si="0"/>
        <v>火</v>
      </c>
      <c r="D11" s="14"/>
      <c r="E11" s="14"/>
      <c r="F11" s="20"/>
      <c r="G11" s="24" t="str">
        <f>IF(ISERROR(VLOOKUP(B11,祝日!$B$2:$D$83,3,0)),"",VLOOKUP(B11,祝日!$B$2:$D$83,3,0))</f>
        <v/>
      </c>
      <c r="I11" s="28"/>
      <c r="K11" s="35" t="s">
        <v>36</v>
      </c>
    </row>
    <row r="12" spans="2:12" ht="18.75" customHeight="1">
      <c r="B12" s="4">
        <f t="shared" si="1"/>
        <v>45385</v>
      </c>
      <c r="C12" s="11" t="str">
        <f t="shared" si="0"/>
        <v>水</v>
      </c>
      <c r="D12" s="14"/>
      <c r="E12" s="14"/>
      <c r="F12" s="20"/>
      <c r="G12" s="24" t="str">
        <f>IF(ISERROR(VLOOKUP(B12,祝日!$B$2:$D$83,3,0)),"",VLOOKUP(B12,祝日!$B$2:$D$83,3,0))</f>
        <v/>
      </c>
      <c r="K12" s="35" t="s">
        <v>39</v>
      </c>
    </row>
    <row r="13" spans="2:12" ht="18.75" customHeight="1">
      <c r="B13" s="4">
        <f t="shared" si="1"/>
        <v>45386</v>
      </c>
      <c r="C13" s="11" t="str">
        <f t="shared" si="0"/>
        <v>木</v>
      </c>
      <c r="D13" s="14"/>
      <c r="E13" s="14"/>
      <c r="F13" s="20"/>
      <c r="G13" s="24" t="str">
        <f>IF(ISERROR(VLOOKUP(B13,祝日!$B$2:$D$83,3,0)),"",VLOOKUP(B13,祝日!$B$2:$D$83,3,0))</f>
        <v/>
      </c>
    </row>
    <row r="14" spans="2:12" ht="18.75" customHeight="1">
      <c r="B14" s="4">
        <f t="shared" si="1"/>
        <v>45387</v>
      </c>
      <c r="C14" s="11" t="str">
        <f t="shared" si="0"/>
        <v>金</v>
      </c>
      <c r="D14" s="14"/>
      <c r="E14" s="14"/>
      <c r="F14" s="20"/>
      <c r="G14" s="24" t="str">
        <f>IF(ISERROR(VLOOKUP(B14,祝日!$B$2:$D$83,3,0)),"",VLOOKUP(B14,祝日!$B$2:$D$83,3,0))</f>
        <v/>
      </c>
    </row>
    <row r="15" spans="2:12" ht="18.75" customHeight="1">
      <c r="B15" s="4">
        <f t="shared" si="1"/>
        <v>45388</v>
      </c>
      <c r="C15" s="11" t="str">
        <f t="shared" si="0"/>
        <v>土</v>
      </c>
      <c r="D15" s="14"/>
      <c r="E15" s="14"/>
      <c r="F15" s="20"/>
      <c r="G15" s="24" t="str">
        <f>IF(ISERROR(VLOOKUP(B15,祝日!$B$2:$D$83,3,0)),"",VLOOKUP(B15,祝日!$B$2:$D$83,3,0))</f>
        <v/>
      </c>
    </row>
    <row r="16" spans="2:12" ht="18.75" customHeight="1">
      <c r="B16" s="4">
        <f t="shared" si="1"/>
        <v>45389</v>
      </c>
      <c r="C16" s="11" t="str">
        <f t="shared" si="0"/>
        <v>日</v>
      </c>
      <c r="D16" s="14"/>
      <c r="E16" s="14"/>
      <c r="F16" s="20"/>
      <c r="G16" s="24" t="str">
        <f>IF(ISERROR(VLOOKUP(B16,祝日!$B$2:$D$83,3,0)),"",VLOOKUP(B16,祝日!$B$2:$D$83,3,0))</f>
        <v/>
      </c>
    </row>
    <row r="17" spans="2:9" ht="18.75" customHeight="1">
      <c r="B17" s="4">
        <f t="shared" si="1"/>
        <v>45390</v>
      </c>
      <c r="C17" s="11" t="str">
        <f t="shared" si="0"/>
        <v>月</v>
      </c>
      <c r="D17" s="14"/>
      <c r="E17" s="14"/>
      <c r="F17" s="20"/>
      <c r="G17" s="24" t="str">
        <f>IF(ISERROR(VLOOKUP(B17,祝日!$B$2:$D$83,3,0)),"",VLOOKUP(B17,祝日!$B$2:$D$83,3,0))</f>
        <v/>
      </c>
    </row>
    <row r="18" spans="2:9" ht="18.75" customHeight="1">
      <c r="B18" s="4">
        <f t="shared" si="1"/>
        <v>45391</v>
      </c>
      <c r="C18" s="11" t="str">
        <f t="shared" si="0"/>
        <v>火</v>
      </c>
      <c r="D18" s="14"/>
      <c r="E18" s="14"/>
      <c r="F18" s="20"/>
      <c r="G18" s="24" t="str">
        <f>IF(ISERROR(VLOOKUP(B18,祝日!$B$2:$D$83,3,0)),"",VLOOKUP(B18,祝日!$B$2:$D$83,3,0))</f>
        <v/>
      </c>
    </row>
    <row r="19" spans="2:9" ht="18.75" customHeight="1">
      <c r="B19" s="4">
        <f t="shared" si="1"/>
        <v>45392</v>
      </c>
      <c r="C19" s="11" t="str">
        <f t="shared" si="0"/>
        <v>水</v>
      </c>
      <c r="D19" s="14"/>
      <c r="E19" s="14"/>
      <c r="F19" s="20"/>
      <c r="G19" s="24" t="str">
        <f>IF(ISERROR(VLOOKUP(B19,祝日!$B$2:$D$83,3,0)),"",VLOOKUP(B19,祝日!$B$2:$D$83,3,0))</f>
        <v/>
      </c>
    </row>
    <row r="20" spans="2:9" ht="18.75" customHeight="1">
      <c r="B20" s="4">
        <f t="shared" si="1"/>
        <v>45393</v>
      </c>
      <c r="C20" s="11" t="str">
        <f t="shared" si="0"/>
        <v>木</v>
      </c>
      <c r="D20" s="14"/>
      <c r="E20" s="14"/>
      <c r="F20" s="20"/>
      <c r="G20" s="24" t="str">
        <f>IF(ISERROR(VLOOKUP(B20,祝日!$B$2:$D$83,3,0)),"",VLOOKUP(B20,祝日!$B$2:$D$83,3,0))</f>
        <v/>
      </c>
    </row>
    <row r="21" spans="2:9" ht="18.75" customHeight="1">
      <c r="B21" s="4">
        <f t="shared" si="1"/>
        <v>45394</v>
      </c>
      <c r="C21" s="11" t="str">
        <f t="shared" si="0"/>
        <v>金</v>
      </c>
      <c r="D21" s="14"/>
      <c r="E21" s="14"/>
      <c r="F21" s="20"/>
      <c r="G21" s="24" t="str">
        <f>IF(ISERROR(VLOOKUP(B21,祝日!$B$2:$D$83,3,0)),"",VLOOKUP(B21,祝日!$B$2:$D$83,3,0))</f>
        <v/>
      </c>
    </row>
    <row r="22" spans="2:9" ht="18.75" customHeight="1">
      <c r="B22" s="4">
        <f t="shared" si="1"/>
        <v>45395</v>
      </c>
      <c r="C22" s="11" t="str">
        <f t="shared" si="0"/>
        <v>土</v>
      </c>
      <c r="D22" s="14"/>
      <c r="E22" s="14"/>
      <c r="F22" s="20"/>
      <c r="G22" s="24" t="str">
        <f>IF(ISERROR(VLOOKUP(B22,祝日!$B$2:$D$83,3,0)),"",VLOOKUP(B22,祝日!$B$2:$D$83,3,0))</f>
        <v/>
      </c>
    </row>
    <row r="23" spans="2:9" ht="18.75" customHeight="1">
      <c r="B23" s="4">
        <f t="shared" si="1"/>
        <v>45396</v>
      </c>
      <c r="C23" s="11" t="str">
        <f t="shared" si="0"/>
        <v>日</v>
      </c>
      <c r="D23" s="14"/>
      <c r="E23" s="14"/>
      <c r="F23" s="20"/>
      <c r="G23" s="24" t="str">
        <f>IF(ISERROR(VLOOKUP(B23,祝日!$B$2:$D$83,3,0)),"",VLOOKUP(B23,祝日!$B$2:$D$83,3,0))</f>
        <v/>
      </c>
    </row>
    <row r="24" spans="2:9" ht="18.75" customHeight="1">
      <c r="B24" s="4">
        <f t="shared" si="1"/>
        <v>45397</v>
      </c>
      <c r="C24" s="11" t="str">
        <f t="shared" si="0"/>
        <v>月</v>
      </c>
      <c r="D24" s="14"/>
      <c r="E24" s="14"/>
      <c r="F24" s="20"/>
      <c r="G24" s="24" t="str">
        <f>IF(ISERROR(VLOOKUP(B24,祝日!$B$2:$D$83,3,0)),"",VLOOKUP(B24,祝日!$B$2:$D$83,3,0))</f>
        <v/>
      </c>
    </row>
    <row r="25" spans="2:9" ht="18.75" customHeight="1">
      <c r="B25" s="4">
        <f t="shared" si="1"/>
        <v>45398</v>
      </c>
      <c r="C25" s="11" t="str">
        <f t="shared" si="0"/>
        <v>火</v>
      </c>
      <c r="D25" s="14"/>
      <c r="E25" s="14"/>
      <c r="F25" s="20"/>
      <c r="G25" s="24" t="str">
        <f>IF(ISERROR(VLOOKUP(B25,祝日!$B$2:$D$83,3,0)),"",VLOOKUP(B25,祝日!$B$2:$D$83,3,0))</f>
        <v/>
      </c>
      <c r="I25" s="29"/>
    </row>
    <row r="26" spans="2:9" ht="18.75" customHeight="1">
      <c r="B26" s="4">
        <f t="shared" si="1"/>
        <v>45399</v>
      </c>
      <c r="C26" s="11" t="str">
        <f t="shared" si="0"/>
        <v>水</v>
      </c>
      <c r="D26" s="14"/>
      <c r="E26" s="14"/>
      <c r="F26" s="20"/>
      <c r="G26" s="24" t="str">
        <f>IF(ISERROR(VLOOKUP(B26,祝日!$B$2:$D$83,3,0)),"",VLOOKUP(B26,祝日!$B$2:$D$83,3,0))</f>
        <v/>
      </c>
    </row>
    <row r="27" spans="2:9" ht="18.75" customHeight="1">
      <c r="B27" s="4">
        <f t="shared" si="1"/>
        <v>45400</v>
      </c>
      <c r="C27" s="11" t="str">
        <f t="shared" si="0"/>
        <v>木</v>
      </c>
      <c r="D27" s="14"/>
      <c r="E27" s="14"/>
      <c r="F27" s="20"/>
      <c r="G27" s="24" t="str">
        <f>IF(ISERROR(VLOOKUP(B27,祝日!$B$2:$D$83,3,0)),"",VLOOKUP(B27,祝日!$B$2:$D$83,3,0))</f>
        <v/>
      </c>
    </row>
    <row r="28" spans="2:9" ht="18.75" customHeight="1">
      <c r="B28" s="4">
        <f t="shared" si="1"/>
        <v>45401</v>
      </c>
      <c r="C28" s="11" t="str">
        <f t="shared" si="0"/>
        <v>金</v>
      </c>
      <c r="D28" s="14"/>
      <c r="E28" s="14"/>
      <c r="F28" s="20"/>
      <c r="G28" s="24" t="str">
        <f>IF(ISERROR(VLOOKUP(B28,祝日!$B$2:$D$83,3,0)),"",VLOOKUP(B28,祝日!$B$2:$D$83,3,0))</f>
        <v/>
      </c>
    </row>
    <row r="29" spans="2:9" ht="18.75" customHeight="1">
      <c r="B29" s="4">
        <f t="shared" si="1"/>
        <v>45402</v>
      </c>
      <c r="C29" s="11" t="str">
        <f t="shared" si="0"/>
        <v>土</v>
      </c>
      <c r="D29" s="14"/>
      <c r="E29" s="14"/>
      <c r="F29" s="20"/>
      <c r="G29" s="24" t="str">
        <f>IF(ISERROR(VLOOKUP(B29,祝日!$B$2:$D$83,3,0)),"",VLOOKUP(B29,祝日!$B$2:$D$83,3,0))</f>
        <v/>
      </c>
    </row>
    <row r="30" spans="2:9" ht="18.75" customHeight="1">
      <c r="B30" s="4">
        <f t="shared" si="1"/>
        <v>45403</v>
      </c>
      <c r="C30" s="11" t="str">
        <f t="shared" si="0"/>
        <v>日</v>
      </c>
      <c r="D30" s="14"/>
      <c r="E30" s="14"/>
      <c r="F30" s="20"/>
      <c r="G30" s="24" t="str">
        <f>IF(ISERROR(VLOOKUP(B30,祝日!$B$2:$D$83,3,0)),"",VLOOKUP(B30,祝日!$B$2:$D$83,3,0))</f>
        <v/>
      </c>
    </row>
    <row r="31" spans="2:9" ht="18.75" customHeight="1">
      <c r="B31" s="4">
        <f t="shared" si="1"/>
        <v>45404</v>
      </c>
      <c r="C31" s="11" t="str">
        <f t="shared" si="0"/>
        <v>月</v>
      </c>
      <c r="D31" s="14"/>
      <c r="E31" s="14"/>
      <c r="F31" s="20"/>
      <c r="G31" s="24" t="str">
        <f>IF(ISERROR(VLOOKUP(B31,祝日!$B$2:$D$83,3,0)),"",VLOOKUP(B31,祝日!$B$2:$D$83,3,0))</f>
        <v/>
      </c>
    </row>
    <row r="32" spans="2:9" ht="18.75" customHeight="1">
      <c r="B32" s="4">
        <f t="shared" si="1"/>
        <v>45405</v>
      </c>
      <c r="C32" s="11" t="str">
        <f t="shared" si="0"/>
        <v>火</v>
      </c>
      <c r="D32" s="14"/>
      <c r="E32" s="14"/>
      <c r="F32" s="20"/>
      <c r="G32" s="24" t="str">
        <f>IF(ISERROR(VLOOKUP(B32,祝日!$B$2:$D$83,3,0)),"",VLOOKUP(B32,祝日!$B$2:$D$83,3,0))</f>
        <v/>
      </c>
    </row>
    <row r="33" spans="2:7" ht="18.75" customHeight="1">
      <c r="B33" s="4">
        <f t="shared" si="1"/>
        <v>45406</v>
      </c>
      <c r="C33" s="11" t="str">
        <f t="shared" si="0"/>
        <v>水</v>
      </c>
      <c r="D33" s="14"/>
      <c r="E33" s="14"/>
      <c r="F33" s="20"/>
      <c r="G33" s="24" t="str">
        <f>IF(ISERROR(VLOOKUP(B33,祝日!$B$2:$D$83,3,0)),"",VLOOKUP(B33,祝日!$B$2:$D$83,3,0))</f>
        <v/>
      </c>
    </row>
    <row r="34" spans="2:7" ht="18.75" customHeight="1">
      <c r="B34" s="4">
        <f t="shared" si="1"/>
        <v>45407</v>
      </c>
      <c r="C34" s="11" t="str">
        <f t="shared" si="0"/>
        <v>木</v>
      </c>
      <c r="D34" s="14"/>
      <c r="E34" s="14"/>
      <c r="F34" s="20"/>
      <c r="G34" s="24" t="str">
        <f>IF(ISERROR(VLOOKUP(B34,祝日!$B$2:$D$83,3,0)),"",VLOOKUP(B34,祝日!$B$2:$D$83,3,0))</f>
        <v/>
      </c>
    </row>
    <row r="35" spans="2:7" ht="18.75" customHeight="1">
      <c r="B35" s="4">
        <f t="shared" si="1"/>
        <v>45408</v>
      </c>
      <c r="C35" s="11" t="str">
        <f t="shared" si="0"/>
        <v>金</v>
      </c>
      <c r="D35" s="14"/>
      <c r="E35" s="14"/>
      <c r="F35" s="20"/>
      <c r="G35" s="24" t="str">
        <f>IF(ISERROR(VLOOKUP(B35,祝日!$B$2:$D$83,3,0)),"",VLOOKUP(B35,祝日!$B$2:$D$83,3,0))</f>
        <v/>
      </c>
    </row>
    <row r="36" spans="2:7" ht="18.75" customHeight="1">
      <c r="B36" s="4">
        <f t="shared" si="1"/>
        <v>45409</v>
      </c>
      <c r="C36" s="11" t="str">
        <f t="shared" si="0"/>
        <v>土</v>
      </c>
      <c r="D36" s="14"/>
      <c r="E36" s="14"/>
      <c r="F36" s="20"/>
      <c r="G36" s="24" t="str">
        <f>IF(ISERROR(VLOOKUP(B36,祝日!$B$2:$D$83,3,0)),"",VLOOKUP(B36,祝日!$B$2:$D$83,3,0))</f>
        <v/>
      </c>
    </row>
    <row r="37" spans="2:7" ht="18.75" customHeight="1">
      <c r="B37" s="4">
        <f t="shared" si="1"/>
        <v>45410</v>
      </c>
      <c r="C37" s="11" t="str">
        <f t="shared" si="0"/>
        <v>日</v>
      </c>
      <c r="D37" s="14"/>
      <c r="E37" s="14"/>
      <c r="F37" s="20"/>
      <c r="G37" s="24" t="str">
        <f>IF(ISERROR(VLOOKUP(B37,祝日!$B$2:$D$83,3,0)),"",VLOOKUP(B37,祝日!$B$2:$D$83,3,0))</f>
        <v/>
      </c>
    </row>
    <row r="38" spans="2:7" ht="18.75" customHeight="1">
      <c r="B38" s="4">
        <f>IF(B37=EOMONTH($B$10,0),"",B37+1)</f>
        <v>45411</v>
      </c>
      <c r="C38" s="11" t="str">
        <f t="shared" si="0"/>
        <v>月</v>
      </c>
      <c r="D38" s="14"/>
      <c r="E38" s="14"/>
      <c r="F38" s="20"/>
      <c r="G38" s="24" t="str">
        <f>IF(ISERROR(VLOOKUP(B38,祝日!$B$2:$D$83,3,0)),"",VLOOKUP(B38,祝日!$B$2:$D$83,3,0))</f>
        <v>昭和の日</v>
      </c>
    </row>
    <row r="39" spans="2:7" ht="18.75" customHeight="1">
      <c r="B39" s="4">
        <f>IF(OR(B38="",B38=EOMONTH($B$10,0)),"",B38+1)</f>
        <v>45412</v>
      </c>
      <c r="C39" s="11" t="str">
        <f t="shared" si="0"/>
        <v>火</v>
      </c>
      <c r="D39" s="14"/>
      <c r="E39" s="14"/>
      <c r="F39" s="20"/>
      <c r="G39" s="24" t="str">
        <f>IF(ISERROR(VLOOKUP(B39,祝日!$B$2:$D$83,3,0)),"",VLOOKUP(B39,祝日!$B$2:$D$83,3,0))</f>
        <v/>
      </c>
    </row>
    <row r="40" spans="2:7" ht="18.75" customHeight="1">
      <c r="B40" s="5" t="str">
        <f>IF(OR(B39="",B39=EOMONTH($B$10,0)),"",B39+1)</f>
        <v/>
      </c>
      <c r="C40" s="12" t="str">
        <f t="shared" si="0"/>
        <v/>
      </c>
      <c r="D40" s="15"/>
      <c r="E40" s="15"/>
      <c r="F40" s="21"/>
      <c r="G40" s="24" t="str">
        <f>IF(ISERROR(VLOOKUP(B40,祝日!$B$2:$D$83,3,0)),"",VLOOKUP(B40,祝日!$B$2:$D$83,3,0))</f>
        <v/>
      </c>
    </row>
    <row r="41" spans="2:7" s="1" customFormat="1" ht="18" customHeight="1">
      <c r="B41" s="6" t="s">
        <v>15</v>
      </c>
      <c r="C41" s="7"/>
      <c r="D41" s="16">
        <f>COUNTIF(D10:D40,"休")</f>
        <v>0</v>
      </c>
      <c r="E41" s="16">
        <f>COUNTIF(E10:E40,"休")+COUNTIF(E10:E40,"雨休")</f>
        <v>0</v>
      </c>
      <c r="F41" s="22"/>
    </row>
    <row r="42" spans="2:7" s="1" customFormat="1">
      <c r="B42" s="7" t="s">
        <v>20</v>
      </c>
      <c r="C42" s="7"/>
      <c r="D42" s="16">
        <f>DAY(EOMONTH(L6,0))-COUNTIF(D10:D40,"ー")-COUNTIF(D10:D40,"夏休")-COUNTIF(D10:D40,"年末年始休")-COUNTIF(D10:D40,"工場製作")-COUNTIF(D10:D40,"その他休")</f>
        <v>30</v>
      </c>
      <c r="E42" s="16">
        <f>DAY(EOMONTH(L6,0))-COUNTIF(E10:E40,"ー")-COUNTIF(E10:E40,"夏休")-COUNTIF(E10:E40,"年末年始休")-COUNTIF(E10:E40,"工場製作")-COUNTIF(E10:E40,"その他休")</f>
        <v>30</v>
      </c>
    </row>
    <row r="43" spans="2:7" s="1" customFormat="1">
      <c r="B43" s="1" t="s">
        <v>6</v>
      </c>
      <c r="D43" s="17">
        <f>D41/D42</f>
        <v>0</v>
      </c>
      <c r="E43" s="17">
        <f>E41/E42</f>
        <v>0</v>
      </c>
    </row>
    <row r="44" spans="2:7" s="1" customFormat="1"/>
    <row r="45" spans="2:7" s="1" customFormat="1"/>
    <row r="46" spans="2:7" s="1" customFormat="1"/>
    <row r="47" spans="2:7" s="1" customFormat="1"/>
    <row r="48" spans="2:7" s="1" customFormat="1"/>
    <row r="49" s="1" customFormat="1"/>
    <row r="50" s="1" customFormat="1"/>
    <row r="51" s="1" customFormat="1"/>
    <row r="52" s="1" customFormat="1"/>
    <row r="53" s="1" customFormat="1"/>
    <row r="54" s="1" customFormat="1"/>
    <row r="55" s="1" customFormat="1"/>
    <row r="56" s="1" customFormat="1"/>
    <row r="57" s="1" customFormat="1"/>
    <row r="58" s="1" customFormat="1"/>
    <row r="59" s="1" customFormat="1"/>
    <row r="60" s="1" customFormat="1"/>
    <row r="61" s="1" customFormat="1"/>
    <row r="62" s="1" customFormat="1"/>
    <row r="63" s="1" customFormat="1"/>
    <row r="64" s="1" customFormat="1"/>
    <row r="65" s="1" customFormat="1"/>
    <row r="66" s="1" customFormat="1"/>
    <row r="67" s="1" customFormat="1"/>
    <row r="68" s="1" customFormat="1"/>
    <row r="69" s="1" customFormat="1"/>
    <row r="70" s="1" customFormat="1"/>
    <row r="71" s="1" customFormat="1"/>
    <row r="72" s="1" customFormat="1"/>
  </sheetData>
  <phoneticPr fontId="1"/>
  <conditionalFormatting sqref="B10:F40">
    <cfRule type="expression" dxfId="8" priority="1">
      <formula>$G10&lt;&gt;""</formula>
    </cfRule>
    <cfRule type="expression" dxfId="7" priority="2">
      <formula>$C10="日"</formula>
    </cfRule>
    <cfRule type="expression" dxfId="6" priority="3">
      <formula>$C10="土"</formula>
    </cfRule>
  </conditionalFormatting>
  <dataValidations count="1">
    <dataValidation type="list" allowBlank="1" showDropDown="0" showInputMessage="1" showErrorMessage="1" sqref="D10:E40">
      <formula1>$K$5:$K$12</formula1>
    </dataValidation>
  </dataValidations>
  <pageMargins left="0.39370078740157499" right="0.39370078740157499" top="0.59055118110236204" bottom="0.59055118110236204" header="0.31496062992126" footer="0.31496062992126"/>
  <pageSetup paperSize="9" scale="98" fitToWidth="1" fitToHeight="1" orientation="portrait" usePrinterDefaults="1" r:id="rId1"/>
  <headerFooter>
    <oddHeader>&amp;R&amp;"ＭＳ 明朝,regular"&amp;12別紙４</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sheetPr>
    <tabColor rgb="FFFF0000"/>
  </sheetPr>
  <dimension ref="A1:U72"/>
  <sheetViews>
    <sheetView showGridLines="0" view="pageBreakPreview" zoomScaleNormal="85" zoomScaleSheetLayoutView="100" workbookViewId="0">
      <selection activeCell="J8" sqref="J8"/>
    </sheetView>
  </sheetViews>
  <sheetFormatPr defaultColWidth="9" defaultRowHeight="18.75"/>
  <cols>
    <col min="1" max="1" width="5.625" style="1" customWidth="1"/>
    <col min="2" max="2" width="14.375" customWidth="1"/>
    <col min="3" max="3" width="6.875" customWidth="1"/>
    <col min="4" max="4" width="15.5" customWidth="1"/>
    <col min="5" max="5" width="15.625" customWidth="1"/>
    <col min="6" max="6" width="30.625" customWidth="1"/>
    <col min="7" max="7" width="11" style="1" customWidth="1"/>
    <col min="8" max="8" width="6.5" style="1" customWidth="1"/>
    <col min="9" max="9" width="9.375" style="1" customWidth="1"/>
    <col min="10" max="10" width="10.25" style="1" customWidth="1"/>
    <col min="11" max="11" width="9" style="1"/>
    <col min="12" max="12" width="10.75" style="1" customWidth="1"/>
    <col min="13" max="14" width="9" style="1"/>
    <col min="15" max="15" width="9.375" style="1" customWidth="1"/>
    <col min="16" max="21" width="9" style="1"/>
  </cols>
  <sheetData>
    <row r="1" spans="2:12" s="1" customFormat="1">
      <c r="C1" s="8" t="s">
        <v>2</v>
      </c>
      <c r="D1" s="8"/>
      <c r="E1" s="18"/>
      <c r="F1" s="18"/>
    </row>
    <row r="2" spans="2:12" s="1" customFormat="1">
      <c r="C2" s="8" t="s">
        <v>1</v>
      </c>
      <c r="D2" s="8"/>
      <c r="E2" s="18"/>
      <c r="F2" s="18"/>
    </row>
    <row r="3" spans="2:12" s="1" customFormat="1">
      <c r="C3" s="8" t="s">
        <v>7</v>
      </c>
      <c r="D3" s="8"/>
      <c r="E3" s="18"/>
      <c r="F3" s="18"/>
    </row>
    <row r="4" spans="2:12">
      <c r="B4" s="2" t="s">
        <v>4</v>
      </c>
      <c r="I4" s="1" t="s">
        <v>9</v>
      </c>
      <c r="K4" s="28" t="s">
        <v>12</v>
      </c>
    </row>
    <row r="5" spans="2:12" ht="11.25" customHeight="1"/>
    <row r="6" spans="2:12" ht="19.5">
      <c r="B6" t="s">
        <v>10</v>
      </c>
      <c r="C6" t="s">
        <v>13</v>
      </c>
      <c r="I6" s="26" t="s">
        <v>14</v>
      </c>
      <c r="J6" s="30">
        <v>2024</v>
      </c>
      <c r="K6" s="33" t="s">
        <v>16</v>
      </c>
      <c r="L6" s="36">
        <f>DATE(J6,J7,1)</f>
        <v>45383</v>
      </c>
    </row>
    <row r="7" spans="2:12" ht="19.5">
      <c r="B7" t="s">
        <v>17</v>
      </c>
      <c r="C7" t="s">
        <v>19</v>
      </c>
      <c r="I7" s="27" t="s">
        <v>22</v>
      </c>
      <c r="J7" s="31">
        <v>4</v>
      </c>
      <c r="K7" s="33" t="s">
        <v>24</v>
      </c>
    </row>
    <row r="8" spans="2:12" ht="19.5" customHeight="1">
      <c r="B8" t="s">
        <v>26</v>
      </c>
      <c r="C8" t="s">
        <v>27</v>
      </c>
      <c r="K8" s="35" t="s">
        <v>28</v>
      </c>
    </row>
    <row r="9" spans="2:12" ht="37.5">
      <c r="B9" s="3" t="s">
        <v>8</v>
      </c>
      <c r="C9" s="10" t="s">
        <v>29</v>
      </c>
      <c r="D9" s="13" t="s">
        <v>30</v>
      </c>
      <c r="E9" s="13" t="s">
        <v>32</v>
      </c>
      <c r="F9" s="19" t="s">
        <v>11</v>
      </c>
      <c r="G9" s="23" t="s">
        <v>34</v>
      </c>
      <c r="H9" s="25"/>
      <c r="J9" s="32"/>
      <c r="K9" s="35" t="s">
        <v>21</v>
      </c>
    </row>
    <row r="10" spans="2:12" ht="18" customHeight="1">
      <c r="B10" s="4">
        <f>DATE(J6,J7,1)</f>
        <v>45383</v>
      </c>
      <c r="C10" s="11" t="str">
        <f t="shared" ref="C10:C40" si="0">TEXT(B10,"aaa")</f>
        <v>月</v>
      </c>
      <c r="D10" s="14" t="s">
        <v>16</v>
      </c>
      <c r="E10" s="14" t="s">
        <v>16</v>
      </c>
      <c r="F10" s="20"/>
      <c r="G10" s="24" t="str">
        <f>IF(ISERROR(VLOOKUP(B10,祝日!$B$2:$D$83,3,0)),"",VLOOKUP(B10,祝日!$B$2:$D$83,3,0))</f>
        <v/>
      </c>
      <c r="K10" s="35" t="s">
        <v>35</v>
      </c>
    </row>
    <row r="11" spans="2:12" ht="18.75" customHeight="1">
      <c r="B11" s="4">
        <f t="shared" ref="B11:B37" si="1">B10+1</f>
        <v>45384</v>
      </c>
      <c r="C11" s="11" t="str">
        <f t="shared" si="0"/>
        <v>火</v>
      </c>
      <c r="D11" s="14" t="s">
        <v>16</v>
      </c>
      <c r="E11" s="14" t="s">
        <v>16</v>
      </c>
      <c r="F11" s="20"/>
      <c r="G11" s="24" t="str">
        <f>IF(ISERROR(VLOOKUP(B11,祝日!$B$2:$D$83,3,0)),"",VLOOKUP(B11,祝日!$B$2:$D$83,3,0))</f>
        <v/>
      </c>
      <c r="I11" s="28"/>
      <c r="K11" s="35" t="s">
        <v>36</v>
      </c>
    </row>
    <row r="12" spans="2:12" ht="18.75" customHeight="1">
      <c r="B12" s="4">
        <f t="shared" si="1"/>
        <v>45385</v>
      </c>
      <c r="C12" s="11" t="str">
        <f t="shared" si="0"/>
        <v>水</v>
      </c>
      <c r="D12" s="14" t="s">
        <v>16</v>
      </c>
      <c r="E12" s="14" t="s">
        <v>16</v>
      </c>
      <c r="F12" s="20" t="s">
        <v>43</v>
      </c>
      <c r="G12" s="24" t="str">
        <f>IF(ISERROR(VLOOKUP(B12,祝日!$B$2:$D$83,3,0)),"",VLOOKUP(B12,祝日!$B$2:$D$83,3,0))</f>
        <v/>
      </c>
      <c r="K12" s="35" t="s">
        <v>39</v>
      </c>
    </row>
    <row r="13" spans="2:12" ht="18.75" customHeight="1">
      <c r="B13" s="4">
        <f t="shared" si="1"/>
        <v>45386</v>
      </c>
      <c r="C13" s="11" t="str">
        <f t="shared" si="0"/>
        <v>木</v>
      </c>
      <c r="D13" s="14" t="s">
        <v>16</v>
      </c>
      <c r="E13" s="14" t="s">
        <v>16</v>
      </c>
      <c r="F13" s="20" t="s">
        <v>43</v>
      </c>
      <c r="G13" s="24" t="str">
        <f>IF(ISERROR(VLOOKUP(B13,祝日!$B$2:$D$83,3,0)),"",VLOOKUP(B13,祝日!$B$2:$D$83,3,0))</f>
        <v/>
      </c>
    </row>
    <row r="14" spans="2:12" ht="18.75" customHeight="1">
      <c r="B14" s="4">
        <f t="shared" si="1"/>
        <v>45387</v>
      </c>
      <c r="C14" s="11" t="str">
        <f t="shared" si="0"/>
        <v>金</v>
      </c>
      <c r="D14" s="14"/>
      <c r="E14" s="14"/>
      <c r="F14" s="20" t="s">
        <v>38</v>
      </c>
      <c r="G14" s="24" t="str">
        <f>IF(ISERROR(VLOOKUP(B14,祝日!$B$2:$D$83,3,0)),"",VLOOKUP(B14,祝日!$B$2:$D$83,3,0))</f>
        <v/>
      </c>
    </row>
    <row r="15" spans="2:12" ht="18.75" customHeight="1">
      <c r="B15" s="4">
        <f t="shared" si="1"/>
        <v>45388</v>
      </c>
      <c r="C15" s="11" t="str">
        <f t="shared" si="0"/>
        <v>土</v>
      </c>
      <c r="D15" s="14" t="s">
        <v>24</v>
      </c>
      <c r="E15" s="14" t="s">
        <v>24</v>
      </c>
      <c r="F15" s="20"/>
      <c r="G15" s="24" t="str">
        <f>IF(ISERROR(VLOOKUP(B15,祝日!$B$2:$D$83,3,0)),"",VLOOKUP(B15,祝日!$B$2:$D$83,3,0))</f>
        <v/>
      </c>
    </row>
    <row r="16" spans="2:12" ht="18.75" customHeight="1">
      <c r="B16" s="4">
        <f t="shared" si="1"/>
        <v>45389</v>
      </c>
      <c r="C16" s="11" t="str">
        <f t="shared" si="0"/>
        <v>日</v>
      </c>
      <c r="D16" s="14" t="s">
        <v>24</v>
      </c>
      <c r="E16" s="14" t="s">
        <v>24</v>
      </c>
      <c r="F16" s="20"/>
      <c r="G16" s="24" t="str">
        <f>IF(ISERROR(VLOOKUP(B16,祝日!$B$2:$D$83,3,0)),"",VLOOKUP(B16,祝日!$B$2:$D$83,3,0))</f>
        <v/>
      </c>
    </row>
    <row r="17" spans="2:9" ht="18.75" customHeight="1">
      <c r="B17" s="4">
        <f t="shared" si="1"/>
        <v>45390</v>
      </c>
      <c r="C17" s="11" t="str">
        <f t="shared" si="0"/>
        <v>月</v>
      </c>
      <c r="D17" s="14"/>
      <c r="E17" s="14"/>
      <c r="F17" s="20"/>
      <c r="G17" s="24" t="str">
        <f>IF(ISERROR(VLOOKUP(B17,祝日!$B$2:$D$83,3,0)),"",VLOOKUP(B17,祝日!$B$2:$D$83,3,0))</f>
        <v/>
      </c>
    </row>
    <row r="18" spans="2:9" ht="18.75" customHeight="1">
      <c r="B18" s="4">
        <f t="shared" si="1"/>
        <v>45391</v>
      </c>
      <c r="C18" s="11" t="str">
        <f t="shared" si="0"/>
        <v>火</v>
      </c>
      <c r="D18" s="14"/>
      <c r="E18" s="14"/>
      <c r="F18" s="20"/>
      <c r="G18" s="24" t="str">
        <f>IF(ISERROR(VLOOKUP(B18,祝日!$B$2:$D$83,3,0)),"",VLOOKUP(B18,祝日!$B$2:$D$83,3,0))</f>
        <v/>
      </c>
    </row>
    <row r="19" spans="2:9" ht="18.75" customHeight="1">
      <c r="B19" s="4">
        <f t="shared" si="1"/>
        <v>45392</v>
      </c>
      <c r="C19" s="11" t="str">
        <f t="shared" si="0"/>
        <v>水</v>
      </c>
      <c r="D19" s="14"/>
      <c r="E19" s="14" t="s">
        <v>35</v>
      </c>
      <c r="F19" s="20" t="s">
        <v>3</v>
      </c>
      <c r="G19" s="24" t="str">
        <f>IF(ISERROR(VLOOKUP(B19,祝日!$B$2:$D$83,3,0)),"",VLOOKUP(B19,祝日!$B$2:$D$83,3,0))</f>
        <v/>
      </c>
    </row>
    <row r="20" spans="2:9" ht="18.75" customHeight="1">
      <c r="B20" s="4">
        <f t="shared" si="1"/>
        <v>45393</v>
      </c>
      <c r="C20" s="11" t="str">
        <f t="shared" si="0"/>
        <v>木</v>
      </c>
      <c r="D20" s="14" t="s">
        <v>24</v>
      </c>
      <c r="E20" s="14" t="s">
        <v>24</v>
      </c>
      <c r="F20" s="20"/>
      <c r="G20" s="24" t="str">
        <f>IF(ISERROR(VLOOKUP(B20,祝日!$B$2:$D$83,3,0)),"",VLOOKUP(B20,祝日!$B$2:$D$83,3,0))</f>
        <v/>
      </c>
    </row>
    <row r="21" spans="2:9" ht="18.75" customHeight="1">
      <c r="B21" s="4">
        <f t="shared" si="1"/>
        <v>45394</v>
      </c>
      <c r="C21" s="11" t="str">
        <f t="shared" si="0"/>
        <v>金</v>
      </c>
      <c r="D21" s="14"/>
      <c r="E21" s="14"/>
      <c r="F21" s="20"/>
      <c r="G21" s="24" t="str">
        <f>IF(ISERROR(VLOOKUP(B21,祝日!$B$2:$D$83,3,0)),"",VLOOKUP(B21,祝日!$B$2:$D$83,3,0))</f>
        <v/>
      </c>
    </row>
    <row r="22" spans="2:9" ht="18.75" customHeight="1">
      <c r="B22" s="4">
        <f t="shared" si="1"/>
        <v>45395</v>
      </c>
      <c r="C22" s="11" t="str">
        <f t="shared" si="0"/>
        <v>土</v>
      </c>
      <c r="D22" s="14" t="s">
        <v>28</v>
      </c>
      <c r="E22" s="14" t="s">
        <v>28</v>
      </c>
      <c r="F22" s="20"/>
      <c r="G22" s="24" t="str">
        <f>IF(ISERROR(VLOOKUP(B22,祝日!$B$2:$D$83,3,0)),"",VLOOKUP(B22,祝日!$B$2:$D$83,3,0))</f>
        <v/>
      </c>
    </row>
    <row r="23" spans="2:9" ht="18.75" customHeight="1">
      <c r="B23" s="4">
        <f t="shared" si="1"/>
        <v>45396</v>
      </c>
      <c r="C23" s="11" t="str">
        <f t="shared" si="0"/>
        <v>日</v>
      </c>
      <c r="D23" s="14" t="s">
        <v>28</v>
      </c>
      <c r="E23" s="14" t="s">
        <v>28</v>
      </c>
      <c r="F23" s="20"/>
      <c r="G23" s="24" t="str">
        <f>IF(ISERROR(VLOOKUP(B23,祝日!$B$2:$D$83,3,0)),"",VLOOKUP(B23,祝日!$B$2:$D$83,3,0))</f>
        <v/>
      </c>
    </row>
    <row r="24" spans="2:9" ht="18.75" customHeight="1">
      <c r="B24" s="4">
        <f t="shared" si="1"/>
        <v>45397</v>
      </c>
      <c r="C24" s="11" t="str">
        <f t="shared" si="0"/>
        <v>月</v>
      </c>
      <c r="D24" s="14" t="s">
        <v>28</v>
      </c>
      <c r="E24" s="14" t="s">
        <v>28</v>
      </c>
      <c r="F24" s="20"/>
      <c r="G24" s="24" t="str">
        <f>IF(ISERROR(VLOOKUP(B24,祝日!$B$2:$D$83,3,0)),"",VLOOKUP(B24,祝日!$B$2:$D$83,3,0))</f>
        <v/>
      </c>
    </row>
    <row r="25" spans="2:9" ht="18.75" customHeight="1">
      <c r="B25" s="4">
        <f t="shared" si="1"/>
        <v>45398</v>
      </c>
      <c r="C25" s="11" t="str">
        <f t="shared" si="0"/>
        <v>火</v>
      </c>
      <c r="D25" s="14"/>
      <c r="E25" s="14"/>
      <c r="F25" s="20"/>
      <c r="G25" s="24" t="str">
        <f>IF(ISERROR(VLOOKUP(B25,祝日!$B$2:$D$83,3,0)),"",VLOOKUP(B25,祝日!$B$2:$D$83,3,0))</f>
        <v/>
      </c>
      <c r="I25" s="29"/>
    </row>
    <row r="26" spans="2:9" ht="18.75" customHeight="1">
      <c r="B26" s="4">
        <f t="shared" si="1"/>
        <v>45399</v>
      </c>
      <c r="C26" s="11" t="str">
        <f t="shared" si="0"/>
        <v>水</v>
      </c>
      <c r="D26" s="14"/>
      <c r="E26" s="14" t="s">
        <v>24</v>
      </c>
      <c r="F26" s="20" t="s">
        <v>5</v>
      </c>
      <c r="G26" s="24" t="str">
        <f>IF(ISERROR(VLOOKUP(B26,祝日!$B$2:$D$83,3,0)),"",VLOOKUP(B26,祝日!$B$2:$D$83,3,0))</f>
        <v/>
      </c>
    </row>
    <row r="27" spans="2:9" ht="18.75" customHeight="1">
      <c r="B27" s="4">
        <f t="shared" si="1"/>
        <v>45400</v>
      </c>
      <c r="C27" s="11" t="str">
        <f t="shared" si="0"/>
        <v>木</v>
      </c>
      <c r="D27" s="14"/>
      <c r="E27" s="14"/>
      <c r="F27" s="20"/>
      <c r="G27" s="24" t="str">
        <f>IF(ISERROR(VLOOKUP(B27,祝日!$B$2:$D$83,3,0)),"",VLOOKUP(B27,祝日!$B$2:$D$83,3,0))</f>
        <v/>
      </c>
    </row>
    <row r="28" spans="2:9" ht="18.75" customHeight="1">
      <c r="B28" s="4">
        <f t="shared" si="1"/>
        <v>45401</v>
      </c>
      <c r="C28" s="11" t="str">
        <f t="shared" si="0"/>
        <v>金</v>
      </c>
      <c r="D28" s="14"/>
      <c r="E28" s="14"/>
      <c r="F28" s="20"/>
      <c r="G28" s="24" t="str">
        <f>IF(ISERROR(VLOOKUP(B28,祝日!$B$2:$D$83,3,0)),"",VLOOKUP(B28,祝日!$B$2:$D$83,3,0))</f>
        <v/>
      </c>
    </row>
    <row r="29" spans="2:9" ht="18.75" customHeight="1">
      <c r="B29" s="4">
        <f t="shared" si="1"/>
        <v>45402</v>
      </c>
      <c r="C29" s="11" t="str">
        <f t="shared" si="0"/>
        <v>土</v>
      </c>
      <c r="D29" s="14" t="s">
        <v>24</v>
      </c>
      <c r="E29" s="14"/>
      <c r="F29" s="20" t="s">
        <v>44</v>
      </c>
      <c r="G29" s="24" t="str">
        <f>IF(ISERROR(VLOOKUP(B29,祝日!$B$2:$D$83,3,0)),"",VLOOKUP(B29,祝日!$B$2:$D$83,3,0))</f>
        <v/>
      </c>
    </row>
    <row r="30" spans="2:9" ht="18.75" customHeight="1">
      <c r="B30" s="4">
        <f t="shared" si="1"/>
        <v>45403</v>
      </c>
      <c r="C30" s="11" t="str">
        <f t="shared" si="0"/>
        <v>日</v>
      </c>
      <c r="D30" s="14" t="s">
        <v>24</v>
      </c>
      <c r="E30" s="14" t="s">
        <v>24</v>
      </c>
      <c r="F30" s="20"/>
      <c r="G30" s="24" t="str">
        <f>IF(ISERROR(VLOOKUP(B30,祝日!$B$2:$D$83,3,0)),"",VLOOKUP(B30,祝日!$B$2:$D$83,3,0))</f>
        <v/>
      </c>
    </row>
    <row r="31" spans="2:9" ht="18.75" customHeight="1">
      <c r="B31" s="4">
        <f t="shared" si="1"/>
        <v>45404</v>
      </c>
      <c r="C31" s="11" t="str">
        <f t="shared" si="0"/>
        <v>月</v>
      </c>
      <c r="D31" s="14"/>
      <c r="E31" s="14"/>
      <c r="F31" s="20"/>
      <c r="G31" s="24" t="str">
        <f>IF(ISERROR(VLOOKUP(B31,祝日!$B$2:$D$83,3,0)),"",VLOOKUP(B31,祝日!$B$2:$D$83,3,0))</f>
        <v/>
      </c>
    </row>
    <row r="32" spans="2:9" ht="18.75" customHeight="1">
      <c r="B32" s="4">
        <f t="shared" si="1"/>
        <v>45405</v>
      </c>
      <c r="C32" s="11" t="str">
        <f t="shared" si="0"/>
        <v>火</v>
      </c>
      <c r="D32" s="14"/>
      <c r="E32" s="14"/>
      <c r="F32" s="20"/>
      <c r="G32" s="24" t="str">
        <f>IF(ISERROR(VLOOKUP(B32,祝日!$B$2:$D$83,3,0)),"",VLOOKUP(B32,祝日!$B$2:$D$83,3,0))</f>
        <v/>
      </c>
    </row>
    <row r="33" spans="2:7" ht="18.75" customHeight="1">
      <c r="B33" s="4">
        <f t="shared" si="1"/>
        <v>45406</v>
      </c>
      <c r="C33" s="11" t="str">
        <f t="shared" si="0"/>
        <v>水</v>
      </c>
      <c r="D33" s="14"/>
      <c r="F33" s="20"/>
      <c r="G33" s="24" t="str">
        <f>IF(ISERROR(VLOOKUP(B33,祝日!$B$2:$D$83,3,0)),"",VLOOKUP(B33,祝日!$B$2:$D$83,3,0))</f>
        <v/>
      </c>
    </row>
    <row r="34" spans="2:7" ht="18.75" customHeight="1">
      <c r="B34" s="4">
        <f t="shared" si="1"/>
        <v>45407</v>
      </c>
      <c r="C34" s="11" t="str">
        <f t="shared" si="0"/>
        <v>木</v>
      </c>
      <c r="D34" s="14"/>
      <c r="E34" s="14"/>
      <c r="F34" s="20"/>
      <c r="G34" s="24" t="str">
        <f>IF(ISERROR(VLOOKUP(B34,祝日!$B$2:$D$83,3,0)),"",VLOOKUP(B34,祝日!$B$2:$D$83,3,0))</f>
        <v/>
      </c>
    </row>
    <row r="35" spans="2:7" ht="18.75" customHeight="1">
      <c r="B35" s="4">
        <f t="shared" si="1"/>
        <v>45408</v>
      </c>
      <c r="C35" s="11" t="str">
        <f t="shared" si="0"/>
        <v>金</v>
      </c>
      <c r="D35" s="14"/>
      <c r="E35" s="14"/>
      <c r="F35" s="20"/>
      <c r="G35" s="24" t="str">
        <f>IF(ISERROR(VLOOKUP(B35,祝日!$B$2:$D$83,3,0)),"",VLOOKUP(B35,祝日!$B$2:$D$83,3,0))</f>
        <v/>
      </c>
    </row>
    <row r="36" spans="2:7" ht="18.75" customHeight="1">
      <c r="B36" s="4">
        <f t="shared" si="1"/>
        <v>45409</v>
      </c>
      <c r="C36" s="11" t="str">
        <f t="shared" si="0"/>
        <v>土</v>
      </c>
      <c r="D36" s="14" t="s">
        <v>24</v>
      </c>
      <c r="E36" s="14" t="s">
        <v>24</v>
      </c>
      <c r="F36" s="20"/>
      <c r="G36" s="24" t="str">
        <f>IF(ISERROR(VLOOKUP(B36,祝日!$B$2:$D$83,3,0)),"",VLOOKUP(B36,祝日!$B$2:$D$83,3,0))</f>
        <v/>
      </c>
    </row>
    <row r="37" spans="2:7" ht="18.75" customHeight="1">
      <c r="B37" s="4">
        <f t="shared" si="1"/>
        <v>45410</v>
      </c>
      <c r="C37" s="11" t="str">
        <f t="shared" si="0"/>
        <v>日</v>
      </c>
      <c r="D37" s="14" t="s">
        <v>24</v>
      </c>
      <c r="E37" s="14" t="s">
        <v>24</v>
      </c>
      <c r="F37" s="20" t="s">
        <v>45</v>
      </c>
      <c r="G37" s="24" t="str">
        <f>IF(ISERROR(VLOOKUP(B37,祝日!$B$2:$D$83,3,0)),"",VLOOKUP(B37,祝日!$B$2:$D$83,3,0))</f>
        <v/>
      </c>
    </row>
    <row r="38" spans="2:7" ht="18.75" customHeight="1">
      <c r="B38" s="4">
        <f>IF(B37=EOMONTH($B$10,0),"",B37+1)</f>
        <v>45411</v>
      </c>
      <c r="C38" s="11" t="str">
        <f t="shared" si="0"/>
        <v>月</v>
      </c>
      <c r="D38" s="14"/>
      <c r="E38" s="14"/>
      <c r="F38" s="20"/>
      <c r="G38" s="24" t="str">
        <f>IF(ISERROR(VLOOKUP(B38,祝日!$B$2:$D$83,3,0)),"",VLOOKUP(B38,祝日!$B$2:$D$83,3,0))</f>
        <v>昭和の日</v>
      </c>
    </row>
    <row r="39" spans="2:7" ht="18.75" customHeight="1">
      <c r="B39" s="4">
        <f>IF(OR(B38="",B38=EOMONTH($B$10,0)),"",B38+1)</f>
        <v>45412</v>
      </c>
      <c r="C39" s="11" t="str">
        <f t="shared" si="0"/>
        <v>火</v>
      </c>
      <c r="D39" s="14"/>
      <c r="E39" s="14"/>
      <c r="F39" s="20"/>
      <c r="G39" s="24" t="str">
        <f>IF(ISERROR(VLOOKUP(B39,祝日!$B$2:$D$83,3,0)),"",VLOOKUP(B39,祝日!$B$2:$D$83,3,0))</f>
        <v/>
      </c>
    </row>
    <row r="40" spans="2:7" ht="18.75" customHeight="1">
      <c r="B40" s="5" t="str">
        <f>IF(OR(B39="",B39=EOMONTH($B$10,0)),"",B39+1)</f>
        <v/>
      </c>
      <c r="C40" s="12" t="str">
        <f t="shared" si="0"/>
        <v/>
      </c>
      <c r="D40" s="15"/>
      <c r="E40" s="15"/>
      <c r="F40" s="21"/>
      <c r="G40" s="24" t="str">
        <f>IF(ISERROR(VLOOKUP(B40,祝日!$B$2:$D$83,3,0)),"",VLOOKUP(B40,祝日!$B$2:$D$83,3,0))</f>
        <v/>
      </c>
    </row>
    <row r="41" spans="2:7" s="1" customFormat="1" ht="18" customHeight="1">
      <c r="B41" s="6" t="s">
        <v>15</v>
      </c>
      <c r="C41" s="7"/>
      <c r="D41" s="16">
        <f>COUNTIF(D10:D40,"休")</f>
        <v>7</v>
      </c>
      <c r="E41" s="16">
        <f>COUNTIF(E10:E40,"休")+COUNTIF(E10:E40,"雨休")</f>
        <v>8</v>
      </c>
      <c r="F41" s="22"/>
    </row>
    <row r="42" spans="2:7" s="1" customFormat="1">
      <c r="B42" s="7" t="s">
        <v>20</v>
      </c>
      <c r="C42" s="7"/>
      <c r="D42" s="16">
        <f>DAY(EOMONTH(L6,0))-COUNTIF(D10:D40,"ー")-COUNTIF(D10:D40,"夏休")-COUNTIF(D10:D40,"年末年始休")-COUNTIF(D10:D40,"工場製作")-COUNTIF(D10:D40,"その他休")</f>
        <v>23</v>
      </c>
      <c r="E42" s="16">
        <f>DAY(EOMONTH(L6,0))-COUNTIF(E10:E40,"ー")-COUNTIF(E10:E40,"夏休")-COUNTIF(E10:E40,"年末年始休")-COUNTIF(E10:E40,"工場製作")-COUNTIF(E10:E40,"その他休")</f>
        <v>23</v>
      </c>
    </row>
    <row r="43" spans="2:7" s="1" customFormat="1">
      <c r="B43" s="1" t="s">
        <v>46</v>
      </c>
      <c r="D43" s="17">
        <f>D41/D42</f>
        <v>0.30434782608695654</v>
      </c>
      <c r="E43" s="17">
        <f>E41/E42</f>
        <v>0.34782608695652173</v>
      </c>
    </row>
    <row r="44" spans="2:7" s="1" customFormat="1"/>
    <row r="45" spans="2:7" s="1" customFormat="1"/>
    <row r="46" spans="2:7" s="1" customFormat="1"/>
    <row r="47" spans="2:7" s="1" customFormat="1"/>
    <row r="48" spans="2:7" s="1" customFormat="1"/>
    <row r="49" s="1" customFormat="1"/>
    <row r="50" s="1" customFormat="1"/>
    <row r="51" s="1" customFormat="1"/>
    <row r="52" s="1" customFormat="1"/>
    <row r="53" s="1" customFormat="1"/>
    <row r="54" s="1" customFormat="1"/>
    <row r="55" s="1" customFormat="1"/>
    <row r="56" s="1" customFormat="1"/>
    <row r="57" s="1" customFormat="1"/>
    <row r="58" s="1" customFormat="1"/>
    <row r="59" s="1" customFormat="1"/>
    <row r="60" s="1" customFormat="1"/>
    <row r="61" s="1" customFormat="1"/>
    <row r="62" s="1" customFormat="1"/>
    <row r="63" s="1" customFormat="1"/>
    <row r="64" s="1" customFormat="1"/>
    <row r="65" s="1" customFormat="1"/>
    <row r="66" s="1" customFormat="1"/>
    <row r="67" s="1" customFormat="1"/>
    <row r="68" s="1" customFormat="1"/>
    <row r="69" s="1" customFormat="1"/>
    <row r="70" s="1" customFormat="1"/>
    <row r="71" s="1" customFormat="1"/>
    <row r="72" s="1" customFormat="1"/>
  </sheetData>
  <phoneticPr fontId="1"/>
  <conditionalFormatting sqref="E32">
    <cfRule type="expression" dxfId="5" priority="4">
      <formula>$G33&lt;&gt;""</formula>
    </cfRule>
    <cfRule type="expression" dxfId="4" priority="5">
      <formula>$C33="日"</formula>
    </cfRule>
    <cfRule type="expression" dxfId="3" priority="6">
      <formula>$C33="土"</formula>
    </cfRule>
  </conditionalFormatting>
  <conditionalFormatting sqref="E10:F31 B10:D33 F32:F33 B34:F40">
    <cfRule type="expression" dxfId="2" priority="1">
      <formula>$G10&lt;&gt;""</formula>
    </cfRule>
    <cfRule type="expression" dxfId="1" priority="2">
      <formula>$C10="日"</formula>
    </cfRule>
    <cfRule type="expression" dxfId="0" priority="3">
      <formula>$C10="土"</formula>
    </cfRule>
  </conditionalFormatting>
  <dataValidations count="1">
    <dataValidation type="list" allowBlank="1" showDropDown="0" showInputMessage="1" showErrorMessage="1" sqref="E34:E40 E10:E32 D10:D40">
      <formula1>$K$5:$K$12</formula1>
    </dataValidation>
  </dataValidations>
  <pageMargins left="0.39305555555555599" right="0.39305555555555599" top="0.59027777777777801" bottom="0.59027777777777801" header="0.31458333333333299" footer="0.31458333333333299"/>
  <pageSetup paperSize="9" scale="88" fitToWidth="1" fitToHeight="1" orientation="portrait" usePrinterDefaults="1" r:id="rId1"/>
  <headerFooter>
    <oddHeader>&amp;R&amp;"ＭＳ 明朝,標準"&amp;12別紙３</oddHeader>
  </headerFooter>
  <colBreaks count="1" manualBreakCount="1">
    <brk id="7" max="44" man="1"/>
  </colBreaks>
</worksheet>
</file>

<file path=xl/worksheets/sheet3.xml><?xml version="1.0" encoding="utf-8"?>
<worksheet xmlns="http://schemas.openxmlformats.org/spreadsheetml/2006/main" xmlns:r="http://schemas.openxmlformats.org/officeDocument/2006/relationships" xmlns:mc="http://schemas.openxmlformats.org/markup-compatibility/2006">
  <dimension ref="A2:D83"/>
  <sheetViews>
    <sheetView topLeftCell="A64" workbookViewId="0">
      <selection activeCell="D83" sqref="D83"/>
    </sheetView>
  </sheetViews>
  <sheetFormatPr defaultColWidth="9" defaultRowHeight="18.75"/>
  <cols>
    <col min="1" max="1" width="4.375" customWidth="1"/>
    <col min="2" max="2" width="9.25" customWidth="1"/>
    <col min="3" max="3" width="3.375" customWidth="1"/>
    <col min="4" max="4" width="13" customWidth="1"/>
  </cols>
  <sheetData>
    <row r="1" spans="1:4" ht="19.5"/>
    <row r="2" spans="1:4" ht="18.75" customHeight="1">
      <c r="A2" s="37" t="s">
        <v>58</v>
      </c>
      <c r="B2" s="41">
        <v>44315</v>
      </c>
      <c r="C2" s="41" t="str">
        <f t="shared" ref="C2:C18" si="0">TEXT(B2,"aaa")</f>
        <v>木</v>
      </c>
      <c r="D2" s="45" t="s">
        <v>41</v>
      </c>
    </row>
    <row r="3" spans="1:4">
      <c r="A3" s="38"/>
      <c r="B3" s="42">
        <v>44319</v>
      </c>
      <c r="C3" s="42" t="str">
        <f t="shared" si="0"/>
        <v>月</v>
      </c>
      <c r="D3" s="46" t="s">
        <v>47</v>
      </c>
    </row>
    <row r="4" spans="1:4">
      <c r="A4" s="38"/>
      <c r="B4" s="42">
        <v>44320</v>
      </c>
      <c r="C4" s="42" t="str">
        <f t="shared" si="0"/>
        <v>火</v>
      </c>
      <c r="D4" s="46" t="s">
        <v>48</v>
      </c>
    </row>
    <row r="5" spans="1:4">
      <c r="A5" s="38"/>
      <c r="B5" s="42">
        <v>44321</v>
      </c>
      <c r="C5" s="42" t="str">
        <f t="shared" si="0"/>
        <v>水</v>
      </c>
      <c r="D5" s="46" t="s">
        <v>25</v>
      </c>
    </row>
    <row r="6" spans="1:4">
      <c r="A6" s="38"/>
      <c r="B6" s="42">
        <v>44399</v>
      </c>
      <c r="C6" s="42" t="str">
        <f t="shared" si="0"/>
        <v>木</v>
      </c>
      <c r="D6" s="46" t="s">
        <v>23</v>
      </c>
    </row>
    <row r="7" spans="1:4">
      <c r="A7" s="38"/>
      <c r="B7" s="42">
        <v>44400</v>
      </c>
      <c r="C7" s="42" t="str">
        <f t="shared" si="0"/>
        <v>金</v>
      </c>
      <c r="D7" s="46" t="s">
        <v>50</v>
      </c>
    </row>
    <row r="8" spans="1:4">
      <c r="A8" s="38"/>
      <c r="B8" s="42">
        <v>44416</v>
      </c>
      <c r="C8" s="42" t="str">
        <f t="shared" si="0"/>
        <v>日</v>
      </c>
      <c r="D8" s="46" t="s">
        <v>49</v>
      </c>
    </row>
    <row r="9" spans="1:4">
      <c r="A9" s="38"/>
      <c r="B9" s="42">
        <v>44417</v>
      </c>
      <c r="C9" s="42" t="str">
        <f t="shared" si="0"/>
        <v>月</v>
      </c>
      <c r="D9" s="46" t="s">
        <v>51</v>
      </c>
    </row>
    <row r="10" spans="1:4">
      <c r="A10" s="38"/>
      <c r="B10" s="42">
        <v>44459</v>
      </c>
      <c r="C10" s="42" t="str">
        <f t="shared" si="0"/>
        <v>月</v>
      </c>
      <c r="D10" s="46" t="s">
        <v>52</v>
      </c>
    </row>
    <row r="11" spans="1:4">
      <c r="A11" s="38"/>
      <c r="B11" s="42">
        <v>44462</v>
      </c>
      <c r="C11" s="42" t="str">
        <f t="shared" si="0"/>
        <v>木</v>
      </c>
      <c r="D11" s="46" t="s">
        <v>53</v>
      </c>
    </row>
    <row r="12" spans="1:4">
      <c r="A12" s="38"/>
      <c r="B12" s="42">
        <v>44503</v>
      </c>
      <c r="C12" s="42" t="str">
        <f t="shared" si="0"/>
        <v>水</v>
      </c>
      <c r="D12" s="46" t="s">
        <v>37</v>
      </c>
    </row>
    <row r="13" spans="1:4">
      <c r="A13" s="38"/>
      <c r="B13" s="42">
        <v>44523</v>
      </c>
      <c r="C13" s="42" t="str">
        <f t="shared" si="0"/>
        <v>火</v>
      </c>
      <c r="D13" s="46" t="s">
        <v>54</v>
      </c>
    </row>
    <row r="14" spans="1:4">
      <c r="A14" s="38"/>
      <c r="B14" s="42">
        <v>44562</v>
      </c>
      <c r="C14" s="42" t="str">
        <f t="shared" si="0"/>
        <v>土</v>
      </c>
      <c r="D14" s="46" t="s">
        <v>55</v>
      </c>
    </row>
    <row r="15" spans="1:4">
      <c r="A15" s="38"/>
      <c r="B15" s="42">
        <v>44571</v>
      </c>
      <c r="C15" s="42" t="str">
        <f t="shared" si="0"/>
        <v>月</v>
      </c>
      <c r="D15" s="46" t="s">
        <v>57</v>
      </c>
    </row>
    <row r="16" spans="1:4">
      <c r="A16" s="38"/>
      <c r="B16" s="42">
        <v>44603</v>
      </c>
      <c r="C16" s="42" t="str">
        <f t="shared" si="0"/>
        <v>金</v>
      </c>
      <c r="D16" s="46" t="s">
        <v>42</v>
      </c>
    </row>
    <row r="17" spans="1:4">
      <c r="A17" s="38"/>
      <c r="B17" s="42">
        <v>44615</v>
      </c>
      <c r="C17" s="42" t="str">
        <f t="shared" si="0"/>
        <v>水</v>
      </c>
      <c r="D17" s="46" t="s">
        <v>56</v>
      </c>
    </row>
    <row r="18" spans="1:4">
      <c r="A18" s="38"/>
      <c r="B18" s="42">
        <v>44641</v>
      </c>
      <c r="C18" s="42" t="str">
        <f t="shared" si="0"/>
        <v>月</v>
      </c>
      <c r="D18" s="46" t="s">
        <v>18</v>
      </c>
    </row>
    <row r="19" spans="1:4">
      <c r="A19" s="38"/>
      <c r="B19" s="42"/>
      <c r="C19" s="42"/>
      <c r="D19" s="46"/>
    </row>
    <row r="20" spans="1:4" ht="19.5">
      <c r="A20" s="39"/>
      <c r="B20" s="43"/>
      <c r="C20" s="43"/>
      <c r="D20" s="47"/>
    </row>
    <row r="21" spans="1:4">
      <c r="A21" s="37" t="s">
        <v>33</v>
      </c>
      <c r="B21" s="41">
        <v>44680</v>
      </c>
      <c r="C21" s="41" t="str">
        <f t="shared" ref="C21:C37" si="1">TEXT(B21,"aaa")</f>
        <v>金</v>
      </c>
      <c r="D21" s="45" t="s">
        <v>41</v>
      </c>
    </row>
    <row r="22" spans="1:4">
      <c r="A22" s="38"/>
      <c r="B22" s="42">
        <v>44684</v>
      </c>
      <c r="C22" s="42" t="str">
        <f t="shared" si="1"/>
        <v>火</v>
      </c>
      <c r="D22" s="46" t="s">
        <v>47</v>
      </c>
    </row>
    <row r="23" spans="1:4">
      <c r="A23" s="38"/>
      <c r="B23" s="42">
        <v>44685</v>
      </c>
      <c r="C23" s="42" t="str">
        <f t="shared" si="1"/>
        <v>水</v>
      </c>
      <c r="D23" s="46" t="s">
        <v>48</v>
      </c>
    </row>
    <row r="24" spans="1:4">
      <c r="A24" s="38"/>
      <c r="B24" s="42">
        <v>44686</v>
      </c>
      <c r="C24" s="42" t="str">
        <f t="shared" si="1"/>
        <v>木</v>
      </c>
      <c r="D24" s="46" t="s">
        <v>25</v>
      </c>
    </row>
    <row r="25" spans="1:4">
      <c r="A25" s="38"/>
      <c r="B25" s="42">
        <v>44760</v>
      </c>
      <c r="C25" s="42" t="str">
        <f t="shared" si="1"/>
        <v>月</v>
      </c>
      <c r="D25" s="46" t="s">
        <v>23</v>
      </c>
    </row>
    <row r="26" spans="1:4">
      <c r="A26" s="38"/>
      <c r="B26" s="42">
        <v>44784</v>
      </c>
      <c r="C26" s="42" t="str">
        <f t="shared" si="1"/>
        <v>木</v>
      </c>
      <c r="D26" s="46" t="s">
        <v>49</v>
      </c>
    </row>
    <row r="27" spans="1:4">
      <c r="A27" s="38"/>
      <c r="B27" s="42">
        <v>44823</v>
      </c>
      <c r="C27" s="42" t="str">
        <f t="shared" si="1"/>
        <v>月</v>
      </c>
      <c r="D27" s="46" t="s">
        <v>52</v>
      </c>
    </row>
    <row r="28" spans="1:4">
      <c r="A28" s="38"/>
      <c r="B28" s="42">
        <v>44827</v>
      </c>
      <c r="C28" s="42" t="str">
        <f t="shared" si="1"/>
        <v>金</v>
      </c>
      <c r="D28" s="46" t="s">
        <v>53</v>
      </c>
    </row>
    <row r="29" spans="1:4">
      <c r="A29" s="38"/>
      <c r="B29" s="42">
        <v>44844</v>
      </c>
      <c r="C29" s="42" t="str">
        <f t="shared" si="1"/>
        <v>月</v>
      </c>
      <c r="D29" s="46" t="s">
        <v>50</v>
      </c>
    </row>
    <row r="30" spans="1:4">
      <c r="A30" s="38"/>
      <c r="B30" s="42">
        <v>44868</v>
      </c>
      <c r="C30" s="42" t="str">
        <f t="shared" si="1"/>
        <v>木</v>
      </c>
      <c r="D30" s="46" t="s">
        <v>37</v>
      </c>
    </row>
    <row r="31" spans="1:4">
      <c r="A31" s="38"/>
      <c r="B31" s="42">
        <v>44888</v>
      </c>
      <c r="C31" s="42" t="str">
        <f t="shared" si="1"/>
        <v>水</v>
      </c>
      <c r="D31" s="46" t="s">
        <v>54</v>
      </c>
    </row>
    <row r="32" spans="1:4">
      <c r="A32" s="38"/>
      <c r="B32" s="42">
        <v>44927</v>
      </c>
      <c r="C32" s="42" t="str">
        <f t="shared" si="1"/>
        <v>日</v>
      </c>
      <c r="D32" s="46" t="s">
        <v>55</v>
      </c>
    </row>
    <row r="33" spans="1:4">
      <c r="A33" s="38"/>
      <c r="B33" s="42">
        <v>44928</v>
      </c>
      <c r="C33" s="42" t="str">
        <f t="shared" si="1"/>
        <v>月</v>
      </c>
      <c r="D33" s="46" t="s">
        <v>51</v>
      </c>
    </row>
    <row r="34" spans="1:4">
      <c r="A34" s="38"/>
      <c r="B34" s="42">
        <v>44935</v>
      </c>
      <c r="C34" s="42" t="str">
        <f t="shared" si="1"/>
        <v>月</v>
      </c>
      <c r="D34" s="46" t="s">
        <v>57</v>
      </c>
    </row>
    <row r="35" spans="1:4">
      <c r="A35" s="38"/>
      <c r="B35" s="42">
        <v>44968</v>
      </c>
      <c r="C35" s="42" t="str">
        <f t="shared" si="1"/>
        <v>土</v>
      </c>
      <c r="D35" s="46" t="s">
        <v>42</v>
      </c>
    </row>
    <row r="36" spans="1:4">
      <c r="A36" s="38"/>
      <c r="B36" s="42">
        <v>44980</v>
      </c>
      <c r="C36" s="42" t="str">
        <f t="shared" si="1"/>
        <v>木</v>
      </c>
      <c r="D36" s="46" t="s">
        <v>56</v>
      </c>
    </row>
    <row r="37" spans="1:4">
      <c r="A37" s="38"/>
      <c r="B37" s="42">
        <v>45006</v>
      </c>
      <c r="C37" s="42" t="str">
        <f t="shared" si="1"/>
        <v>火</v>
      </c>
      <c r="D37" s="46" t="s">
        <v>18</v>
      </c>
    </row>
    <row r="38" spans="1:4">
      <c r="A38" s="38"/>
      <c r="B38" s="42"/>
      <c r="C38" s="42"/>
      <c r="D38" s="46"/>
    </row>
    <row r="39" spans="1:4">
      <c r="A39" s="38"/>
      <c r="B39" s="42"/>
      <c r="C39" s="42"/>
      <c r="D39" s="46"/>
    </row>
    <row r="40" spans="1:4">
      <c r="A40" s="38"/>
      <c r="B40" s="42"/>
      <c r="C40" s="42"/>
      <c r="D40" s="46"/>
    </row>
    <row r="41" spans="1:4">
      <c r="A41" s="38"/>
      <c r="B41" s="42"/>
      <c r="C41" s="42"/>
      <c r="D41" s="46"/>
    </row>
    <row r="42" spans="1:4">
      <c r="A42" s="38"/>
      <c r="B42" s="42"/>
      <c r="C42" s="42"/>
      <c r="D42" s="46"/>
    </row>
    <row r="43" spans="1:4">
      <c r="A43" s="38"/>
      <c r="B43" s="42"/>
      <c r="C43" s="42"/>
      <c r="D43" s="46"/>
    </row>
    <row r="44" spans="1:4" ht="19.5">
      <c r="A44" s="40"/>
      <c r="B44" s="44"/>
      <c r="C44" s="44"/>
      <c r="D44" s="48"/>
    </row>
    <row r="45" spans="1:4">
      <c r="A45" s="37" t="s">
        <v>31</v>
      </c>
      <c r="B45" s="41">
        <v>45045</v>
      </c>
      <c r="C45" s="41" t="str">
        <f t="shared" ref="C45:C61" si="2">TEXT(B45,"aaa")</f>
        <v>土</v>
      </c>
      <c r="D45" s="45" t="s">
        <v>41</v>
      </c>
    </row>
    <row r="46" spans="1:4">
      <c r="A46" s="38"/>
      <c r="B46" s="42">
        <v>45049</v>
      </c>
      <c r="C46" s="42" t="str">
        <f t="shared" si="2"/>
        <v>水</v>
      </c>
      <c r="D46" s="46" t="s">
        <v>47</v>
      </c>
    </row>
    <row r="47" spans="1:4">
      <c r="A47" s="38"/>
      <c r="B47" s="42">
        <v>45050</v>
      </c>
      <c r="C47" s="42" t="str">
        <f t="shared" si="2"/>
        <v>木</v>
      </c>
      <c r="D47" s="46" t="s">
        <v>48</v>
      </c>
    </row>
    <row r="48" spans="1:4">
      <c r="A48" s="38"/>
      <c r="B48" s="42">
        <v>45051</v>
      </c>
      <c r="C48" s="42" t="str">
        <f t="shared" si="2"/>
        <v>金</v>
      </c>
      <c r="D48" s="46" t="s">
        <v>25</v>
      </c>
    </row>
    <row r="49" spans="1:4">
      <c r="A49" s="38"/>
      <c r="B49" s="42">
        <v>45124</v>
      </c>
      <c r="C49" s="42" t="str">
        <f t="shared" si="2"/>
        <v>月</v>
      </c>
      <c r="D49" s="46" t="s">
        <v>23</v>
      </c>
    </row>
    <row r="50" spans="1:4">
      <c r="A50" s="38"/>
      <c r="B50" s="42">
        <v>45149</v>
      </c>
      <c r="C50" s="42" t="str">
        <f t="shared" si="2"/>
        <v>金</v>
      </c>
      <c r="D50" s="46" t="s">
        <v>49</v>
      </c>
    </row>
    <row r="51" spans="1:4">
      <c r="A51" s="38"/>
      <c r="B51" s="42">
        <v>45187</v>
      </c>
      <c r="C51" s="42" t="str">
        <f t="shared" si="2"/>
        <v>月</v>
      </c>
      <c r="D51" s="46" t="s">
        <v>52</v>
      </c>
    </row>
    <row r="52" spans="1:4">
      <c r="A52" s="38"/>
      <c r="B52" s="42">
        <v>45192</v>
      </c>
      <c r="C52" s="42" t="str">
        <f t="shared" si="2"/>
        <v>土</v>
      </c>
      <c r="D52" s="46" t="s">
        <v>53</v>
      </c>
    </row>
    <row r="53" spans="1:4">
      <c r="A53" s="38"/>
      <c r="B53" s="42">
        <v>45208</v>
      </c>
      <c r="C53" s="42" t="str">
        <f t="shared" si="2"/>
        <v>月</v>
      </c>
      <c r="D53" s="46" t="s">
        <v>50</v>
      </c>
    </row>
    <row r="54" spans="1:4">
      <c r="A54" s="38"/>
      <c r="B54" s="42">
        <v>45233</v>
      </c>
      <c r="C54" s="42" t="str">
        <f t="shared" si="2"/>
        <v>金</v>
      </c>
      <c r="D54" s="46" t="s">
        <v>37</v>
      </c>
    </row>
    <row r="55" spans="1:4">
      <c r="A55" s="38"/>
      <c r="B55" s="42">
        <v>45253</v>
      </c>
      <c r="C55" s="42" t="str">
        <f t="shared" si="2"/>
        <v>木</v>
      </c>
      <c r="D55" s="46" t="s">
        <v>54</v>
      </c>
    </row>
    <row r="56" spans="1:4">
      <c r="A56" s="38"/>
      <c r="B56" s="42">
        <v>45292</v>
      </c>
      <c r="C56" s="42" t="str">
        <f t="shared" si="2"/>
        <v>月</v>
      </c>
      <c r="D56" s="46" t="s">
        <v>55</v>
      </c>
    </row>
    <row r="57" spans="1:4">
      <c r="A57" s="40"/>
      <c r="B57" s="42">
        <v>45299</v>
      </c>
      <c r="C57" s="42" t="str">
        <f t="shared" si="2"/>
        <v>月</v>
      </c>
      <c r="D57" s="46" t="s">
        <v>57</v>
      </c>
    </row>
    <row r="58" spans="1:4">
      <c r="A58" s="40"/>
      <c r="B58" s="42">
        <v>45333</v>
      </c>
      <c r="C58" s="42" t="str">
        <f t="shared" si="2"/>
        <v>日</v>
      </c>
      <c r="D58" s="46" t="s">
        <v>42</v>
      </c>
    </row>
    <row r="59" spans="1:4">
      <c r="A59" s="40"/>
      <c r="B59" s="42">
        <v>45334</v>
      </c>
      <c r="C59" s="42" t="str">
        <f t="shared" si="2"/>
        <v>月</v>
      </c>
      <c r="D59" s="46" t="s">
        <v>51</v>
      </c>
    </row>
    <row r="60" spans="1:4">
      <c r="A60" s="40"/>
      <c r="B60" s="42">
        <v>45345</v>
      </c>
      <c r="C60" s="42" t="str">
        <f t="shared" si="2"/>
        <v>金</v>
      </c>
      <c r="D60" s="46" t="s">
        <v>56</v>
      </c>
    </row>
    <row r="61" spans="1:4">
      <c r="A61" s="40"/>
      <c r="B61" s="42">
        <v>45371</v>
      </c>
      <c r="C61" s="42" t="str">
        <f t="shared" si="2"/>
        <v>水</v>
      </c>
      <c r="D61" s="48" t="s">
        <v>18</v>
      </c>
    </row>
    <row r="62" spans="1:4" ht="19.5">
      <c r="A62" s="39"/>
      <c r="B62" s="43"/>
      <c r="C62" s="43"/>
      <c r="D62" s="47"/>
    </row>
    <row r="63" spans="1:4">
      <c r="A63" s="37" t="s">
        <v>0</v>
      </c>
      <c r="B63" s="41">
        <v>45411</v>
      </c>
      <c r="C63" s="41" t="str">
        <f t="shared" ref="C63:C83" si="3">TEXT(B63,"aaa")</f>
        <v>月</v>
      </c>
      <c r="D63" s="45" t="s">
        <v>41</v>
      </c>
    </row>
    <row r="64" spans="1:4">
      <c r="A64" s="38"/>
      <c r="B64" s="42">
        <v>45415</v>
      </c>
      <c r="C64" s="42" t="str">
        <f t="shared" si="3"/>
        <v>金</v>
      </c>
      <c r="D64" s="46" t="s">
        <v>47</v>
      </c>
    </row>
    <row r="65" spans="1:4">
      <c r="A65" s="38"/>
      <c r="B65" s="42">
        <v>45416</v>
      </c>
      <c r="C65" s="42" t="str">
        <f t="shared" si="3"/>
        <v>土</v>
      </c>
      <c r="D65" s="46" t="s">
        <v>48</v>
      </c>
    </row>
    <row r="66" spans="1:4">
      <c r="A66" s="38"/>
      <c r="B66" s="42">
        <v>45417</v>
      </c>
      <c r="C66" s="42" t="str">
        <f t="shared" si="3"/>
        <v>日</v>
      </c>
      <c r="D66" s="46" t="s">
        <v>25</v>
      </c>
    </row>
    <row r="67" spans="1:4">
      <c r="A67" s="38"/>
      <c r="B67" s="42">
        <v>45418</v>
      </c>
      <c r="C67" s="42" t="str">
        <f t="shared" si="3"/>
        <v>月</v>
      </c>
      <c r="D67" s="46" t="s">
        <v>51</v>
      </c>
    </row>
    <row r="68" spans="1:4">
      <c r="A68" s="38"/>
      <c r="B68" s="42">
        <v>45488</v>
      </c>
      <c r="C68" s="42" t="str">
        <f t="shared" si="3"/>
        <v>月</v>
      </c>
      <c r="D68" s="46" t="s">
        <v>23</v>
      </c>
    </row>
    <row r="69" spans="1:4">
      <c r="A69" s="38"/>
      <c r="B69" s="42">
        <v>45515</v>
      </c>
      <c r="C69" s="42" t="str">
        <f t="shared" si="3"/>
        <v>日</v>
      </c>
      <c r="D69" s="46" t="s">
        <v>49</v>
      </c>
    </row>
    <row r="70" spans="1:4">
      <c r="A70" s="38"/>
      <c r="B70" s="42">
        <v>45516</v>
      </c>
      <c r="C70" s="42" t="str">
        <f t="shared" si="3"/>
        <v>月</v>
      </c>
      <c r="D70" s="46" t="s">
        <v>51</v>
      </c>
    </row>
    <row r="71" spans="1:4">
      <c r="A71" s="38"/>
      <c r="B71" s="42">
        <v>45551</v>
      </c>
      <c r="C71" s="42" t="str">
        <f t="shared" si="3"/>
        <v>月</v>
      </c>
      <c r="D71" s="46" t="s">
        <v>52</v>
      </c>
    </row>
    <row r="72" spans="1:4">
      <c r="A72" s="38"/>
      <c r="B72" s="42">
        <v>45557</v>
      </c>
      <c r="C72" s="42" t="str">
        <f t="shared" si="3"/>
        <v>日</v>
      </c>
      <c r="D72" s="46" t="s">
        <v>53</v>
      </c>
    </row>
    <row r="73" spans="1:4">
      <c r="A73" s="38"/>
      <c r="B73" s="42">
        <v>45558</v>
      </c>
      <c r="C73" s="42" t="str">
        <f t="shared" si="3"/>
        <v>月</v>
      </c>
      <c r="D73" s="46" t="s">
        <v>51</v>
      </c>
    </row>
    <row r="74" spans="1:4">
      <c r="A74" s="40"/>
      <c r="B74" s="42">
        <v>45579</v>
      </c>
      <c r="C74" s="42" t="str">
        <f t="shared" si="3"/>
        <v>月</v>
      </c>
      <c r="D74" s="46" t="s">
        <v>50</v>
      </c>
    </row>
    <row r="75" spans="1:4">
      <c r="A75" s="40"/>
      <c r="B75" s="42">
        <v>45599</v>
      </c>
      <c r="C75" s="42" t="str">
        <f t="shared" si="3"/>
        <v>日</v>
      </c>
      <c r="D75" s="46" t="s">
        <v>37</v>
      </c>
    </row>
    <row r="76" spans="1:4">
      <c r="A76" s="40"/>
      <c r="B76" s="42">
        <v>45600</v>
      </c>
      <c r="C76" s="42" t="str">
        <f t="shared" si="3"/>
        <v>月</v>
      </c>
      <c r="D76" s="46" t="s">
        <v>51</v>
      </c>
    </row>
    <row r="77" spans="1:4">
      <c r="A77" s="40"/>
      <c r="B77" s="42">
        <v>45619</v>
      </c>
      <c r="C77" s="42" t="str">
        <f t="shared" si="3"/>
        <v>土</v>
      </c>
      <c r="D77" s="48" t="s">
        <v>54</v>
      </c>
    </row>
    <row r="78" spans="1:4">
      <c r="A78" s="40"/>
      <c r="B78" s="42">
        <v>45658</v>
      </c>
      <c r="C78" s="42" t="str">
        <f t="shared" si="3"/>
        <v>水</v>
      </c>
      <c r="D78" s="48" t="s">
        <v>55</v>
      </c>
    </row>
    <row r="79" spans="1:4">
      <c r="A79" s="40"/>
      <c r="B79" s="44">
        <v>45670</v>
      </c>
      <c r="C79" s="44" t="str">
        <f t="shared" si="3"/>
        <v>月</v>
      </c>
      <c r="D79" s="48" t="s">
        <v>57</v>
      </c>
    </row>
    <row r="80" spans="1:4">
      <c r="A80" s="40"/>
      <c r="B80" s="44">
        <v>45699</v>
      </c>
      <c r="C80" s="44" t="str">
        <f t="shared" si="3"/>
        <v>火</v>
      </c>
      <c r="D80" s="48" t="s">
        <v>42</v>
      </c>
    </row>
    <row r="81" spans="1:4">
      <c r="A81" s="40"/>
      <c r="B81" s="44">
        <v>45711</v>
      </c>
      <c r="C81" s="44" t="str">
        <f t="shared" si="3"/>
        <v>日</v>
      </c>
      <c r="D81" s="48" t="s">
        <v>56</v>
      </c>
    </row>
    <row r="82" spans="1:4">
      <c r="A82" s="40"/>
      <c r="B82" s="44">
        <v>45712</v>
      </c>
      <c r="C82" s="44" t="str">
        <f t="shared" si="3"/>
        <v>月</v>
      </c>
      <c r="D82" s="48" t="s">
        <v>51</v>
      </c>
    </row>
    <row r="83" spans="1:4" ht="19.5">
      <c r="A83" s="39"/>
      <c r="B83" s="43">
        <v>45736</v>
      </c>
      <c r="C83" s="43" t="str">
        <f t="shared" si="3"/>
        <v>木</v>
      </c>
      <c r="D83" s="47" t="s">
        <v>18</v>
      </c>
    </row>
  </sheetData>
  <mergeCells count="4">
    <mergeCell ref="A2:A20"/>
    <mergeCell ref="A21:A44"/>
    <mergeCell ref="A45:A62"/>
    <mergeCell ref="A63:A83"/>
  </mergeCells>
  <phoneticPr fontId="1"/>
  <pageMargins left="0.7" right="0.7" top="0.75" bottom="0.75" header="0.3" footer="0.3"/>
  <pageSetup paperSize="9"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3</vt:i4>
      </vt:variant>
    </vt:vector>
  </HeadingPairs>
  <TitlesOfParts>
    <vt:vector size="3" baseType="lpstr">
      <vt:lpstr>★2024年版</vt:lpstr>
      <vt:lpstr>★2024年版記載例</vt:lpstr>
      <vt:lpstr>祝日</vt:lpstr>
    </vt:vector>
  </TitlesOfParts>
  <LinksUpToDate>false</LinksUpToDate>
  <SharedDoc>false</SharedDoc>
  <HyperlinksChanged>false</HyperlinksChanged>
  <AppVersion>5.0.1</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cp:lastModifiedBy>UIC2304094 </cp:lastModifiedBy>
  <cp:lastPrinted>2022-09-21T01:51:14Z</cp:lastPrinted>
  <dcterms:created xsi:type="dcterms:W3CDTF">2017-12-13T00:12:00Z</dcterms:created>
  <dcterms:modified xsi:type="dcterms:W3CDTF">2024-10-16T03:30:12Z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5.0.1.0</vt:lpwstr>
    </vt:vector>
  </property>
  <property fmtid="{DCFEDD21-7773-49B2-8022-6FC58DB5260B}" pid="3" name="LastSavedVersion">
    <vt:lpwstr>5.0.1.0</vt:lpwstr>
  </property>
  <property fmtid="{DCFEDD21-7773-49B2-8022-6FC58DB5260B}" pid="4" name="LastSavedDate">
    <vt:filetime>2024-10-16T03:30:12Z</vt:filetime>
  </property>
</Properties>
</file>